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75" yWindow="-120" windowWidth="11580" windowHeight="10035" firstSheet="1" activeTab="11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" sheetId="32" r:id="rId18"/>
    <sheet name="Arkusz1" sheetId="44" r:id="rId19"/>
  </sheets>
  <definedNames>
    <definedName name="OLE_LINK1" localSheetId="0">'Dane  STAROSTWO'!$B$60</definedName>
  </definedNames>
  <calcPr calcId="145621"/>
</workbook>
</file>

<file path=xl/calcChain.xml><?xml version="1.0" encoding="utf-8"?>
<calcChain xmlns="http://schemas.openxmlformats.org/spreadsheetml/2006/main">
  <c r="F12" i="34" l="1"/>
  <c r="D12" i="34"/>
  <c r="M10" i="9"/>
  <c r="D43" i="32" l="1"/>
  <c r="C43" i="32"/>
  <c r="D11" i="13" l="1"/>
  <c r="E11" i="13"/>
  <c r="F11" i="13"/>
  <c r="C18" i="32" l="1"/>
  <c r="N10" i="9"/>
  <c r="N11" i="9" l="1"/>
  <c r="F16" i="7" l="1"/>
  <c r="D16" i="7"/>
  <c r="G7" i="13" l="1"/>
  <c r="H7" i="13" s="1"/>
  <c r="G6" i="13"/>
  <c r="H6" i="13" l="1"/>
  <c r="H11" i="13" s="1"/>
  <c r="G11" i="13"/>
  <c r="D9" i="34"/>
  <c r="D8" i="34" s="1"/>
  <c r="D25" i="38" l="1"/>
  <c r="C25" i="38"/>
  <c r="H10" i="9" l="1"/>
  <c r="O10" i="9" s="1"/>
  <c r="D9" i="9"/>
  <c r="E9" i="9"/>
  <c r="F9" i="9"/>
  <c r="G9" i="9"/>
  <c r="I9" i="9"/>
  <c r="J9" i="9"/>
  <c r="K9" i="9"/>
  <c r="L9" i="9"/>
  <c r="M9" i="9"/>
  <c r="M8" i="9" s="1"/>
  <c r="N7" i="9"/>
  <c r="O7" i="9" s="1"/>
  <c r="M13" i="34" l="1"/>
  <c r="L13" i="34"/>
  <c r="K13" i="34"/>
  <c r="G13" i="34"/>
  <c r="E9" i="34"/>
  <c r="F9" i="34"/>
  <c r="H9" i="34"/>
  <c r="I9" i="34"/>
  <c r="J9" i="34"/>
  <c r="M9" i="34"/>
  <c r="N13" i="9"/>
  <c r="H13" i="9"/>
  <c r="M7" i="34"/>
  <c r="M10" i="34"/>
  <c r="M11" i="34"/>
  <c r="M12" i="34"/>
  <c r="M14" i="34"/>
  <c r="M15" i="34"/>
  <c r="M16" i="34"/>
  <c r="M17" i="34"/>
  <c r="M6" i="34"/>
  <c r="O13" i="9" l="1"/>
  <c r="N13" i="34"/>
  <c r="F16" i="41"/>
  <c r="E16" i="41"/>
  <c r="D16" i="41"/>
  <c r="C16" i="41"/>
  <c r="H10" i="40"/>
  <c r="H11" i="40"/>
  <c r="H12" i="40"/>
  <c r="H13" i="40"/>
  <c r="H14" i="40"/>
  <c r="H15" i="40"/>
  <c r="H9" i="40"/>
  <c r="G10" i="40"/>
  <c r="G11" i="40"/>
  <c r="G12" i="40"/>
  <c r="G13" i="40"/>
  <c r="G14" i="40"/>
  <c r="G15" i="40"/>
  <c r="G9" i="40"/>
  <c r="H16" i="41" l="1"/>
  <c r="G16" i="41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6" i="37" l="1"/>
  <c r="C16" i="37"/>
  <c r="E15" i="25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3" i="36" s="1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C23" i="36"/>
  <c r="I23" i="36" s="1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F7" i="12"/>
  <c r="F8" i="12"/>
  <c r="F9" i="12"/>
  <c r="F10" i="12"/>
  <c r="F11" i="12"/>
  <c r="F12" i="12"/>
  <c r="D12" i="12"/>
  <c r="E12" i="12"/>
  <c r="K6" i="34" l="1"/>
  <c r="K7" i="34"/>
  <c r="K10" i="34"/>
  <c r="K11" i="34"/>
  <c r="K12" i="34"/>
  <c r="K14" i="34"/>
  <c r="K15" i="34"/>
  <c r="K16" i="34"/>
  <c r="K17" i="34"/>
  <c r="G6" i="34"/>
  <c r="G7" i="34"/>
  <c r="G10" i="34"/>
  <c r="G11" i="34"/>
  <c r="G12" i="34"/>
  <c r="G9" i="34" s="1"/>
  <c r="G14" i="34"/>
  <c r="G15" i="34"/>
  <c r="G16" i="34"/>
  <c r="G17" i="34"/>
  <c r="J8" i="34"/>
  <c r="H8" i="34"/>
  <c r="F8" i="34"/>
  <c r="E8" i="34"/>
  <c r="J5" i="34"/>
  <c r="I5" i="34"/>
  <c r="H5" i="34"/>
  <c r="F5" i="34"/>
  <c r="E5" i="34"/>
  <c r="D5" i="34"/>
  <c r="N6" i="9"/>
  <c r="O6" i="9" s="1"/>
  <c r="N12" i="9"/>
  <c r="N14" i="9"/>
  <c r="N15" i="9"/>
  <c r="N16" i="9"/>
  <c r="N17" i="9"/>
  <c r="H11" i="9"/>
  <c r="O11" i="9" s="1"/>
  <c r="H12" i="9"/>
  <c r="H14" i="9"/>
  <c r="H15" i="9"/>
  <c r="O15" i="9" s="1"/>
  <c r="H16" i="9"/>
  <c r="O16" i="9" s="1"/>
  <c r="H17" i="9"/>
  <c r="K8" i="9"/>
  <c r="L8" i="9"/>
  <c r="K5" i="9"/>
  <c r="L5" i="9"/>
  <c r="M5" i="9"/>
  <c r="D5" i="9"/>
  <c r="E5" i="9"/>
  <c r="F5" i="9"/>
  <c r="G5" i="9"/>
  <c r="I5" i="9"/>
  <c r="J5" i="9"/>
  <c r="E8" i="9"/>
  <c r="F8" i="9"/>
  <c r="G8" i="9"/>
  <c r="J8" i="9"/>
  <c r="N9" i="9" l="1"/>
  <c r="O14" i="9"/>
  <c r="O17" i="9"/>
  <c r="K9" i="34"/>
  <c r="G5" i="34"/>
  <c r="K5" i="34"/>
  <c r="M5" i="34"/>
  <c r="O12" i="9"/>
  <c r="H9" i="9"/>
  <c r="M8" i="34"/>
  <c r="L10" i="34"/>
  <c r="L12" i="34"/>
  <c r="L7" i="34"/>
  <c r="N7" i="34" s="1"/>
  <c r="G8" i="34"/>
  <c r="L15" i="34"/>
  <c r="N15" i="34" s="1"/>
  <c r="L14" i="34"/>
  <c r="N14" i="34" s="1"/>
  <c r="L6" i="34"/>
  <c r="N6" i="34" s="1"/>
  <c r="L11" i="34"/>
  <c r="L16" i="34"/>
  <c r="N16" i="34" s="1"/>
  <c r="L17" i="34"/>
  <c r="N17" i="34" s="1"/>
  <c r="L5" i="34"/>
  <c r="I8" i="34"/>
  <c r="K8" i="34" s="1"/>
  <c r="N5" i="9"/>
  <c r="H5" i="9"/>
  <c r="D8" i="9"/>
  <c r="H8" i="9" s="1"/>
  <c r="I8" i="9"/>
  <c r="N8" i="9" s="1"/>
  <c r="D39" i="32"/>
  <c r="D18" i="32"/>
  <c r="D10" i="29"/>
  <c r="D15" i="29" s="1"/>
  <c r="C10" i="29"/>
  <c r="O8" i="9" l="1"/>
  <c r="O9" i="9"/>
  <c r="N11" i="34"/>
  <c r="L9" i="34"/>
  <c r="N12" i="34"/>
  <c r="O5" i="9"/>
  <c r="N5" i="34" s="1"/>
  <c r="N10" i="34"/>
  <c r="L8" i="34"/>
  <c r="N9" i="34" l="1"/>
  <c r="N8" i="34"/>
  <c r="C14" i="14" l="1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<sst xmlns="http://schemas.openxmlformats.org/spreadsheetml/2006/main" count="655" uniqueCount="372">
  <si>
    <t>Lp.</t>
  </si>
  <si>
    <t>Okres wymagalności</t>
  </si>
  <si>
    <t>Razem</t>
  </si>
  <si>
    <t>Zwiększenia</t>
  </si>
  <si>
    <t>Zmniejszenia</t>
  </si>
  <si>
    <t>nabycie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</si>
  <si>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</si>
  <si>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</si>
  <si>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</si>
  <si>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</si>
  <si>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</si>
  <si>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</si>
  <si>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</si>
  <si>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</si>
  <si>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</si>
  <si>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</si>
  <si>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</si>
  <si>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</si>
  <si>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</si>
  <si>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</si>
  <si>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</si>
  <si>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</si>
  <si>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</si>
  <si>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</si>
  <si>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</si>
  <si>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</si>
  <si>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</si>
  <si>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</si>
  <si>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</si>
  <si>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</si>
  <si>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</si>
  <si>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</si>
  <si>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</si>
  <si>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</si>
  <si>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</si>
  <si>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3</t>
  </si>
  <si>
    <t>likwidacja</t>
  </si>
  <si>
    <t>4</t>
  </si>
  <si>
    <t>Wartość netto na początek okresu</t>
  </si>
  <si>
    <t>Wartość netto na koniec okresu</t>
  </si>
  <si>
    <t>5</t>
  </si>
  <si>
    <t>6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</si>
  <si>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</si>
  <si>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</si>
  <si>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</si>
  <si>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</si>
  <si>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</si>
  <si>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</si>
  <si>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</si>
  <si>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</si>
  <si>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</si>
  <si>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</si>
  <si>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</si>
  <si>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</si>
  <si>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</si>
  <si>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</si>
  <si>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</si>
  <si>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</si>
  <si>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</si>
  <si>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</si>
  <si>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</si>
  <si>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</si>
  <si>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</si>
  <si>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</si>
  <si>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</si>
  <si>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</si>
  <si>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</si>
  <si>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</si>
  <si>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</si>
  <si>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</si>
  <si>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</si>
  <si>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</si>
  <si>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</si>
  <si>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</si>
  <si>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</si>
  <si>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</si>
  <si>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</si>
  <si>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</si>
  <si>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</si>
  <si>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</si>
  <si>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kwotę i charakter poszczególnych pozycji przychodów lub kosztów o nadzwyczajnej wartości lub które wystąpiły incydentalnie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</si>
  <si>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</si>
  <si>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</si>
  <si>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</si>
  <si>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</si>
  <si>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</si>
  <si>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</si>
  <si>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</si>
  <si>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</si>
  <si>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</si>
  <si>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</si>
  <si>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</si>
  <si>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>Stan na
koniec roku</t>
  </si>
  <si>
    <t>(rok, miesiąc, dzień)</t>
  </si>
  <si>
    <t>Pozostałe przychody operacyjne</t>
  </si>
  <si>
    <t>(kierownik jednostki)</t>
  </si>
  <si>
    <t>Pozostałe koszty operacyjne</t>
  </si>
  <si>
    <t>nie dotyczy</t>
  </si>
  <si>
    <t>nie występują</t>
  </si>
  <si>
    <t>przemieszczenia wewnętrzne</t>
  </si>
  <si>
    <t>Kwota zabezpieczenia</t>
  </si>
  <si>
    <t xml:space="preserve">1. </t>
  </si>
  <si>
    <t>RAZEM</t>
  </si>
  <si>
    <t>Stan na
poczatek roku</t>
  </si>
  <si>
    <t>Kwotę wypłaconych środków pieniężnych na świadczenia pracownicze</t>
  </si>
  <si>
    <t>wykazane na koncie 405 - Ubezpieczenia społeczne i inne świadczenia</t>
  </si>
  <si>
    <t>Wyszczególnienie</t>
  </si>
  <si>
    <t>Świadczenia emerytalne</t>
  </si>
  <si>
    <t>Nagrody jubileuszowe</t>
  </si>
  <si>
    <t>Koszty niewykorzystanych urlopów wraz ze składkami ZUS</t>
  </si>
  <si>
    <t>Inne świadczenia:</t>
  </si>
  <si>
    <t>* odprawy  pozostałe</t>
  </si>
  <si>
    <t>Treść</t>
  </si>
  <si>
    <t>Zysk ze sprzedaży środków trwałych i wartości niematerialnych i prawnych</t>
  </si>
  <si>
    <t>Zysk z likwidacji środków trwałych, inwestycji bez efektu gospodarczego</t>
  </si>
  <si>
    <t>Uzyskane kary, grzywny, odszkodowania</t>
  </si>
  <si>
    <t>Wyegzekwowane odpisane należności</t>
  </si>
  <si>
    <t>Darowizny środków trwałych</t>
  </si>
  <si>
    <t>Darowizny środków pieniężnych i pozostałych środków obrotowych</t>
  </si>
  <si>
    <t>Rozwiązane odpisu aktualizującego wartość należności</t>
  </si>
  <si>
    <t>Nie wykorzystane zgodnie z przeznaczeniem utworzone uprzednio rezerwy</t>
  </si>
  <si>
    <t>Zwrot opłat sądowych i innych wierzytelności</t>
  </si>
  <si>
    <t>Starta ze sprzedaży środków trwałych i wartości niematerialnych i prawnych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</si>
  <si>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</si>
  <si>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</si>
  <si>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</si>
  <si>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</si>
  <si>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</si>
  <si>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</si>
  <si>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</si>
  <si>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</si>
  <si>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</si>
  <si>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</si>
  <si>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</si>
  <si>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</si>
  <si>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Odpisy aktualizacyjne z tytułu niedoborów składników majątku obrotowego</t>
  </si>
  <si>
    <t>Odpisy aktualizujące wartość należności wątpliwych i nieściągalnych</t>
  </si>
  <si>
    <t>Składki na rzecz organizacji społecznych</t>
  </si>
  <si>
    <t>Trwała utrata wartości z tyt. ostrożnej wyceny</t>
  </si>
  <si>
    <t>towary</t>
  </si>
  <si>
    <t>materiały</t>
  </si>
  <si>
    <t>środki trwałe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</si>
  <si>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</si>
  <si>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</si>
  <si>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</si>
  <si>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</si>
  <si>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</si>
  <si>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</si>
  <si>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</si>
  <si>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</si>
  <si>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</si>
  <si>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</si>
  <si>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</si>
  <si>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</si>
  <si>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</si>
  <si>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</si>
  <si>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</si>
  <si>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</si>
  <si>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</si>
  <si>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</si>
  <si>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</si>
  <si>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</si>
  <si>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</si>
  <si>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</si>
  <si>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</si>
  <si>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>Środki trawale w budowie (inwestycje)</t>
  </si>
  <si>
    <t xml:space="preserve">4. </t>
  </si>
  <si>
    <t>Zaliczki na środki trawale w budowie (inwestycje)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</si>
  <si>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</si>
  <si>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</si>
  <si>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</si>
  <si>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</si>
  <si>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</si>
  <si>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</si>
  <si>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</si>
  <si>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</si>
  <si>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</si>
  <si>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</si>
  <si>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</si>
  <si>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</si>
  <si>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</si>
  <si>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</si>
  <si>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</si>
  <si>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</si>
  <si>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</si>
  <si>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</si>
  <si>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</si>
  <si>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</si>
  <si>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</si>
  <si>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</si>
  <si>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</si>
  <si>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</si>
  <si>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</si>
  <si>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</si>
  <si>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</si>
  <si>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</si>
  <si>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</si>
  <si>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</si>
  <si>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</si>
  <si>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</si>
  <si>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</si>
  <si>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</si>
  <si>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</si>
  <si>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</si>
  <si>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</si>
  <si>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</si>
  <si>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</si>
  <si>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</si>
  <si>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</si>
  <si>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</si>
  <si>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</si>
  <si>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</si>
  <si>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</si>
  <si>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</si>
  <si>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Zwiekszenia w ciagu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</si>
  <si>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</si>
  <si>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</si>
  <si>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</si>
  <si>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</si>
  <si>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</si>
  <si>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</si>
  <si>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</si>
  <si>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</si>
  <si>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</si>
  <si>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</si>
  <si>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</si>
  <si>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</si>
  <si>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</si>
  <si>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……………………………………</t>
  </si>
  <si>
    <t>3.1.</t>
  </si>
  <si>
    <t>3.2.</t>
  </si>
  <si>
    <t>4.1.</t>
  </si>
  <si>
    <t>4.2.</t>
  </si>
  <si>
    <t>Ogółem:</t>
  </si>
  <si>
    <t xml:space="preserve">Tabela 7. Zamiany odpisów aktualizujacych wartość należnosci 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</si>
  <si>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</si>
  <si>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</si>
  <si>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</si>
  <si>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</si>
  <si>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</si>
  <si>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</si>
  <si>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</si>
  <si>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</si>
  <si>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</si>
  <si>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</si>
  <si>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</si>
  <si>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</si>
  <si>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</si>
  <si>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</si>
  <si>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</si>
  <si>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</si>
  <si>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</si>
  <si>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</si>
  <si>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</si>
  <si>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</si>
  <si>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</si>
  <si>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</si>
  <si>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</si>
  <si>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</si>
  <si>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</si>
  <si>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</si>
  <si>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</si>
  <si>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</si>
  <si>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</si>
  <si>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</si>
  <si>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</si>
  <si>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</si>
  <si>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</si>
  <si>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</si>
  <si>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</si>
  <si>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</si>
  <si>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</si>
  <si>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</si>
  <si>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</si>
  <si>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 xml:space="preserve">Kwota zobowiazań zabezpieczonych otrzymanymi (niewykazqnymi w bilansie) gwarancjami i poręczeniami                                                                                                  według stanu na:      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</si>
  <si>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</si>
  <si>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</si>
  <si>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</si>
  <si>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</si>
  <si>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</si>
  <si>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</si>
  <si>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</si>
  <si>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</si>
  <si>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</si>
  <si>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</si>
  <si>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 xml:space="preserve">Wyszcegółowienie </t>
  </si>
  <si>
    <t>ogółem</t>
  </si>
  <si>
    <t>w tym:</t>
  </si>
  <si>
    <t>odsetki</t>
  </si>
  <si>
    <t>różnice kursowe</t>
  </si>
  <si>
    <t>Koszty wytworzenia poniesione                                                                 w ciągu poprzedniego okresu sprawozdawczego</t>
  </si>
  <si>
    <t>Koszty wytworzenia poniesione                                                         w ciagu bieżącego okresu sprawozdawczego</t>
  </si>
  <si>
    <t>Zaliczki na środki trawale                 w budowie (inwestycje)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</si>
  <si>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</si>
  <si>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</si>
  <si>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</si>
  <si>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</si>
  <si>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</si>
  <si>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</si>
  <si>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</si>
  <si>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</si>
  <si>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</si>
  <si>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</si>
  <si>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</si>
  <si>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</si>
  <si>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</si>
  <si>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</si>
  <si>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</si>
  <si>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</si>
  <si>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</si>
  <si>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</si>
  <si>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</si>
  <si>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</si>
  <si>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</si>
  <si>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</si>
  <si>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</si>
  <si>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</si>
  <si>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</si>
  <si>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</si>
  <si>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</si>
  <si>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</si>
  <si>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</si>
  <si>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</si>
  <si>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</si>
  <si>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</si>
  <si>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</si>
  <si>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</si>
  <si>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</si>
  <si>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</si>
  <si>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</si>
  <si>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</si>
  <si>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Powiat Gryficki w Gryficach - Dochody Skarbu Państwa</t>
  </si>
  <si>
    <t>Wskazanie okresu objętego sprawozdaniem</t>
  </si>
  <si>
    <t>NIE DOTYCZY</t>
  </si>
  <si>
    <t>Sporządził:  Agnieszka Bartkowska - Sprusińska</t>
  </si>
  <si>
    <t>Sporządziła:  Agnieszka Bartkowska - Sprusińska</t>
  </si>
  <si>
    <t>zmniejszenia  - razem                             (5 + 6)</t>
  </si>
  <si>
    <t>Wyszczegółowienie według rodzaju otrzymanych gwarancji i poręczeń</t>
  </si>
  <si>
    <t>Ustawa z dnia 5 czerwca 1998r, o samorządzie powiatowym</t>
  </si>
  <si>
    <t>Ustawa z dnia 21 sierpnia 1997r. o gospodarce nieruchomościami</t>
  </si>
  <si>
    <t>Wyszczególnienie rodzajow rezerw wegług celu ich utworzenia</t>
  </si>
  <si>
    <t>Kwota otrzymanych przez jednostkę                              gwarancji i poręczeń niewykazanych w bilansie                                                                                              według stanu na:</t>
  </si>
  <si>
    <t>Sprawozdanie nie zawiera danych łącznych</t>
  </si>
  <si>
    <t>Odpisy na należności główne - Skarbu Państwa</t>
  </si>
  <si>
    <t>Odpisy na odsetki - Skarbu Państwa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</si>
  <si>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                                                                                                                                                                                            9) Dla należności przeterminowanych co najmniej 3 miesiące dokonuje odpisu aktualizującego w wysokości 50% dla tych należności, z zapłatą których dłużnik zwleka 3-6 miesięcy, a w wysokości 100% dla tych należności, z zapłatą których dłużnik zwleka dłużej niż 6 miesięcy. Odpisów aktualizujących można dokonywać także w innych terminach i wysokościach, gdy zaistnieje taka potrzeba, zgodnie z zapisami Ustawy o rachunkowości. Dla odsetek za zwłokę i ewentualnych innych należności ubocznych dokonuje się odpisu w takiej proporcji, w jakiej dokonano odpisu od należności głównej. W przypadku, gdy dłużnik zwleka z zapłatą jedynie odsetek i ewentualnych innych należności ubocznych, dla tych należności stosuje się zasady jak w punktach 1 i 2</t>
  </si>
  <si>
    <t>inne zwiększenia</t>
  </si>
  <si>
    <t>Zwiększenia odpisów aktualizujacych w ciagu okresu sprawozdawczego</t>
  </si>
  <si>
    <t xml:space="preserve">Tabela 9. Zobowiązania długoterminowe według okresu spłaty </t>
  </si>
  <si>
    <t>Tabela 11.     Zobowiązania warunkowe na dzień bilansowy</t>
  </si>
  <si>
    <t>tabela nr 17</t>
  </si>
  <si>
    <t>Wyszczegółowienie zobowiazań wg pozycji bilansu</t>
  </si>
  <si>
    <t>Tabela 10.  Łączna kwota zobowiązań zabezpieczonych na majątku jednostki ze wskazaniem                                                    charakteru i formy zabezpieczeń</t>
  </si>
  <si>
    <t>2022-03-22</t>
  </si>
  <si>
    <t>(rok-miesiąc-dzień)</t>
  </si>
  <si>
    <t>Tabela nr 17</t>
  </si>
  <si>
    <t>Kwota i charakter poszczególnych pozycji przychodów lub kosztów o nadzwyczajnej wartości lub które wystąpiły incydentalnie</t>
  </si>
  <si>
    <t>……………</t>
  </si>
  <si>
    <t>1.01.-31.12. 2021 r.</t>
  </si>
  <si>
    <t>Tabela 13.  Kwota otrzymanych gwarancji i poręczeń</t>
  </si>
  <si>
    <t xml:space="preserve">                                    (rok, miesiąc, dzień)                                                                                                               (kierownik jednostki</t>
  </si>
  <si>
    <t>Sprawozdanie finansowe za rok 2022 rok</t>
  </si>
  <si>
    <t>od 01.01.2022 r. do 31.12.2022 r.</t>
  </si>
  <si>
    <t xml:space="preserve">                              2023-03-22                                                             …………………………………</t>
  </si>
  <si>
    <t>Raty za rok 2023 i następne lata - obsługa mienia Skarbu Państwa</t>
  </si>
  <si>
    <t>2023-03-22</t>
  </si>
  <si>
    <t>1.01.-31.12. 2022 r.</t>
  </si>
  <si>
    <t>Korzystanie z nieruchomości (w tym bezumowne) i ciężar realny</t>
  </si>
  <si>
    <t>nie występuje</t>
  </si>
  <si>
    <t>Sprzedaż składników majątkowych (wyposażenie budynku w Pobierowie)</t>
  </si>
  <si>
    <t xml:space="preserve"> </t>
  </si>
  <si>
    <t xml:space="preserve">zgodnie z ewidencją w ystemie iMienie wartość rynkowa części działek Skarbu Państwa wynosi 169.587.775,45 zł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</si>
</sst>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164" formatCode="#,##0.00_ ;[Red]\-#,##0.00\ "/>
    <numFmt numFmtId="165" formatCode="#,##0.00;\-#,##0.00"/>
  </numFmts>
  <fonts count="4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 CE"/>
      <charset val="238"/>
    </font>
    <font>
      <sz val="11"/>
      <color theme="0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  <font>
      <sz val="11"/>
      <color theme="1"/>
      <name val="Times New Roman"/>
      <family val="1"/>
      <charset val="238"/>
    </font>
    <font>
      <b/>
      <sz val="8"/>
      <color indexed="8"/>
      <name val="Arial ce"/>
      <charset val="238"/>
    </font>
    <font>
      <sz val="8"/>
      <color indexed="8"/>
      <name val="Arial ce"/>
      <charset val="238"/>
    </font>
    <font>
      <b/>
      <sz val="7"/>
      <color indexed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mediumGray">
        <fgColor indexed="26"/>
        <bgColor auto="1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6">
    <xf numFmtId="0" fontId="0" fillId="0" borderId="0"/>
    <xf numFmtId="4" fontId="2" fillId="0" borderId="0" applyBorder="0" applyAlignment="0">
      <alignment horizontal="center" vertical="center" wrapText="1"/>
    </xf>
    <xf numFmtId="1" fontId="4" fillId="0" borderId="2" applyBorder="0">
      <alignment horizontal="center" vertical="center"/>
    </xf>
    <xf numFmtId="1" fontId="5" fillId="0" borderId="0" applyBorder="0">
      <alignment horizontal="left" vertical="center"/>
    </xf>
    <xf numFmtId="4" fontId="6" fillId="0" borderId="2" applyBorder="0">
      <alignment vertical="center" wrapText="1"/>
    </xf>
    <xf numFmtId="0" fontId="8" fillId="0" borderId="1" applyBorder="0">
      <alignment vertical="center" wrapText="1"/>
      <protection locked="0"/>
    </xf>
    <xf numFmtId="0" fontId="6" fillId="3" borderId="11" applyBorder="0">
      <alignment horizontal="center" vertical="center" wrapText="1"/>
      <protection locked="0"/>
    </xf>
    <xf numFmtId="1" fontId="6" fillId="0" borderId="2" applyBorder="0">
      <alignment horizontal="center" vertical="center"/>
      <protection locked="0"/>
    </xf>
    <xf numFmtId="4" fontId="6" fillId="0" borderId="1" applyBorder="0">
      <alignment horizontal="right" vertical="center" wrapText="1"/>
    </xf>
    <xf numFmtId="4" fontId="4" fillId="0" borderId="1" applyBorder="0">
      <alignment horizontal="right" vertical="center" wrapText="1"/>
      <protection locked="0"/>
    </xf>
    <xf numFmtId="4" fontId="6" fillId="0" borderId="1">
      <alignment horizontal="right" vertical="center" wrapText="1"/>
      <protection locked="0"/>
    </xf>
    <xf numFmtId="0" fontId="6" fillId="0" borderId="6" applyBorder="0">
      <alignment vertical="center"/>
      <protection locked="0"/>
    </xf>
    <xf numFmtId="4" fontId="6" fillId="0" borderId="30" applyBorder="0">
      <alignment horizontal="centerContinuous" vertical="center" wrapText="1"/>
      <protection locked="0"/>
    </xf>
    <xf numFmtId="4" fontId="7" fillId="0" borderId="0" applyBorder="0">
      <alignment horizontal="left" vertical="center"/>
      <protection locked="0"/>
    </xf>
    <xf numFmtId="4" fontId="4" fillId="0" borderId="1" applyBorder="0">
      <alignment horizontal="right" vertical="center" wrapText="1"/>
    </xf>
    <xf numFmtId="0" fontId="25" fillId="0" borderId="0"/>
  </cellStyleXfs>
  <cellXfs count="458">
    <xf numFmtId="0" fontId="0" fillId="0" borderId="0" xfId="0"/>
    <xf numFmtId="0" fontId="0" fillId="0" borderId="0" xfId="0" applyAlignment="1"/>
    <xf numFmtId="0" fontId="0" fillId="0" borderId="0" xfId="0" applyAlignment="1">
      <alignment vertical="center" wrapText="1"/>
    </xf>
    <xf numFmtId="0" fontId="0" fillId="0" borderId="1" xfId="0" applyBorder="1"/>
    <xf numFmtId="4" fontId="2" fillId="0" borderId="0" xfId="1" applyFont="1" applyBorder="1" applyAlignment="1">
      <alignment vertical="center"/>
    </xf>
    <xf numFmtId="4" fontId="6" fillId="0" borderId="1" xfId="8" applyBorder="1">
      <alignment horizontal="right" vertical="center" wrapText="1"/>
    </xf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1" fontId="6" fillId="0" borderId="12" xfId="7" applyBorder="1">
      <alignment horizontal="center" vertical="center"/>
      <protection locked="0"/>
    </xf>
    <xf numFmtId="4" fontId="6" fillId="0" borderId="6" xfId="8" applyBorder="1">
      <alignment horizontal="right" vertical="center" wrapText="1"/>
    </xf>
    <xf numFmtId="4" fontId="6" fillId="0" borderId="7" xfId="8" applyBorder="1">
      <alignment horizontal="right" vertical="center" wrapText="1"/>
    </xf>
    <xf numFmtId="0" fontId="13" fillId="0" borderId="0" xfId="0" applyFont="1"/>
    <xf numFmtId="0" fontId="15" fillId="0" borderId="0" xfId="0" applyFont="1"/>
    <xf numFmtId="0" fontId="0" fillId="0" borderId="1" xfId="0" applyBorder="1" applyAlignment="1"/>
    <xf numFmtId="0" fontId="9" fillId="0" borderId="0" xfId="0" applyFont="1" applyAlignment="1">
      <alignment horizontal="right"/>
    </xf>
    <xf numFmtId="4" fontId="4" fillId="0" borderId="0" xfId="0" applyNumberFormat="1" applyFont="1" applyBorder="1" applyAlignment="1">
      <alignment vertical="center"/>
    </xf>
    <xf numFmtId="1" fontId="4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 wrapText="1"/>
    </xf>
    <xf numFmtId="4" fontId="6" fillId="0" borderId="1" xfId="4" applyFont="1" applyBorder="1" applyProtection="1">
      <alignment vertical="center" wrapText="1"/>
      <protection locked="0"/>
    </xf>
    <xf numFmtId="0" fontId="8" fillId="0" borderId="1" xfId="5" applyFont="1" applyBorder="1">
      <alignment vertical="center" wrapText="1"/>
      <protection locked="0"/>
    </xf>
    <xf numFmtId="4" fontId="6" fillId="0" borderId="6" xfId="4" applyFont="1" applyBorder="1" applyProtection="1">
      <alignment vertical="center" wrapText="1"/>
      <protection locked="0"/>
    </xf>
    <xf numFmtId="0" fontId="4" fillId="0" borderId="1" xfId="5" applyFont="1" applyBorder="1">
      <alignment vertical="center" wrapText="1"/>
      <protection locked="0"/>
    </xf>
    <xf numFmtId="4" fontId="6" fillId="0" borderId="1" xfId="10" applyFont="1" applyBorder="1">
      <alignment horizontal="right" vertical="center" wrapText="1"/>
      <protection locked="0"/>
    </xf>
    <xf numFmtId="4" fontId="6" fillId="0" borderId="8" xfId="8" applyFont="1" applyBorder="1">
      <alignment horizontal="right" vertical="center" wrapText="1"/>
    </xf>
    <xf numFmtId="4" fontId="6" fillId="0" borderId="1" xfId="8" applyFont="1" applyBorder="1">
      <alignment horizontal="right" vertical="center" wrapText="1"/>
    </xf>
    <xf numFmtId="4" fontId="4" fillId="0" borderId="1" xfId="9" applyFont="1" applyBorder="1">
      <alignment horizontal="right" vertical="center" wrapText="1"/>
      <protection locked="0"/>
    </xf>
    <xf numFmtId="4" fontId="6" fillId="0" borderId="6" xfId="8" applyFont="1" applyBorder="1">
      <alignment horizontal="right" vertical="center" wrapText="1"/>
    </xf>
    <xf numFmtId="4" fontId="6" fillId="0" borderId="7" xfId="8" applyFont="1" applyBorder="1">
      <alignment horizontal="right" vertical="center" wrapText="1"/>
    </xf>
    <xf numFmtId="0" fontId="16" fillId="3" borderId="13" xfId="6" applyFont="1" applyBorder="1">
      <alignment horizontal="center" vertical="center" wrapText="1"/>
      <protection locked="0"/>
    </xf>
    <xf numFmtId="0" fontId="17" fillId="0" borderId="1" xfId="5" applyFont="1" applyBorder="1">
      <alignment vertical="center" wrapText="1"/>
      <protection locked="0"/>
    </xf>
    <xf numFmtId="0" fontId="19" fillId="0" borderId="0" xfId="0" applyFont="1"/>
    <xf numFmtId="0" fontId="20" fillId="0" borderId="1" xfId="5" applyFont="1" applyBorder="1">
      <alignment vertical="center" wrapText="1"/>
      <protection locked="0"/>
    </xf>
    <xf numFmtId="4" fontId="4" fillId="0" borderId="29" xfId="9" applyBorder="1">
      <alignment horizontal="right" vertical="center" wrapText="1"/>
      <protection locked="0"/>
    </xf>
    <xf numFmtId="0" fontId="22" fillId="0" borderId="0" xfId="0" applyFont="1"/>
    <xf numFmtId="0" fontId="22" fillId="0" borderId="1" xfId="0" applyFont="1" applyBorder="1" applyAlignment="1">
      <alignment horizontal="center" vertical="center"/>
    </xf>
    <xf numFmtId="0" fontId="6" fillId="3" borderId="1" xfId="6" applyFont="1" applyBorder="1">
      <alignment horizontal="center" vertical="center" wrapText="1"/>
      <protection locked="0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0" fillId="0" borderId="0" xfId="0" applyNumberFormat="1"/>
    <xf numFmtId="4" fontId="1" fillId="0" borderId="1" xfId="0" applyNumberFormat="1" applyFont="1" applyBorder="1"/>
    <xf numFmtId="0" fontId="6" fillId="3" borderId="11" xfId="6" applyBorder="1">
      <alignment horizontal="center" vertical="center" wrapText="1"/>
      <protection locked="0"/>
    </xf>
    <xf numFmtId="0" fontId="6" fillId="3" borderId="4" xfId="6" applyBorder="1">
      <alignment horizontal="center" vertical="center" wrapText="1"/>
      <protection locked="0"/>
    </xf>
    <xf numFmtId="4" fontId="4" fillId="0" borderId="8" xfId="14" applyBorder="1">
      <alignment horizontal="right" vertical="center" wrapText="1"/>
    </xf>
    <xf numFmtId="1" fontId="5" fillId="0" borderId="0" xfId="3" applyProtection="1">
      <alignment horizontal="left" vertical="center"/>
      <protection locked="0"/>
    </xf>
    <xf numFmtId="0" fontId="18" fillId="0" borderId="0" xfId="0" applyFont="1"/>
    <xf numFmtId="0" fontId="23" fillId="0" borderId="0" xfId="5" applyFont="1" applyBorder="1">
      <alignment vertical="center" wrapText="1"/>
      <protection locked="0"/>
    </xf>
    <xf numFmtId="0" fontId="0" fillId="0" borderId="8" xfId="0" applyBorder="1"/>
    <xf numFmtId="1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0" fontId="6" fillId="3" borderId="28" xfId="6" applyBorder="1">
      <alignment horizontal="center" vertical="center" wrapText="1"/>
      <protection locked="0"/>
    </xf>
    <xf numFmtId="4" fontId="6" fillId="0" borderId="12" xfId="12" applyBorder="1" applyAlignment="1">
      <alignment horizontal="centerContinuous" vertical="center" wrapText="1"/>
      <protection locked="0"/>
    </xf>
    <xf numFmtId="4" fontId="6" fillId="0" borderId="6" xfId="12" applyBorder="1">
      <alignment horizontal="centerContinuous" vertical="center" wrapText="1"/>
      <protection locked="0"/>
    </xf>
    <xf numFmtId="4" fontId="6" fillId="0" borderId="31" xfId="8" applyBorder="1">
      <alignment horizontal="right" vertical="center" wrapText="1"/>
    </xf>
    <xf numFmtId="4" fontId="4" fillId="0" borderId="0" xfId="0" applyNumberFormat="1" applyFont="1" applyBorder="1" applyAlignment="1">
      <alignment horizontal="left" vertical="center"/>
    </xf>
    <xf numFmtId="3" fontId="6" fillId="0" borderId="0" xfId="0" applyNumberFormat="1" applyFont="1" applyBorder="1" applyAlignment="1">
      <alignment horizontal="center" vertical="center"/>
    </xf>
    <xf numFmtId="4" fontId="6" fillId="0" borderId="6" xfId="12" applyBorder="1" applyAlignment="1">
      <alignment horizontal="centerContinuous" vertical="center" wrapText="1"/>
      <protection locked="0"/>
    </xf>
    <xf numFmtId="0" fontId="24" fillId="0" borderId="0" xfId="0" applyFont="1"/>
    <xf numFmtId="0" fontId="0" fillId="0" borderId="6" xfId="0" applyBorder="1"/>
    <xf numFmtId="0" fontId="4" fillId="3" borderId="1" xfId="6" applyFont="1" applyBorder="1" applyAlignment="1">
      <alignment horizontal="left" vertical="center" wrapText="1"/>
      <protection locked="0"/>
    </xf>
    <xf numFmtId="0" fontId="6" fillId="3" borderId="1" xfId="6" applyFont="1" applyBorder="1" applyAlignment="1">
      <alignment horizontal="left" vertical="center" wrapText="1"/>
      <protection locked="0"/>
    </xf>
    <xf numFmtId="1" fontId="6" fillId="0" borderId="0" xfId="7" applyBorder="1">
      <alignment horizontal="center" vertical="center"/>
      <protection locked="0"/>
    </xf>
    <xf numFmtId="4" fontId="6" fillId="0" borderId="0" xfId="4" applyBorder="1" applyProtection="1">
      <alignment vertical="center" wrapText="1"/>
      <protection locked="0"/>
    </xf>
    <xf numFmtId="4" fontId="6" fillId="0" borderId="0" xfId="8" applyBorder="1">
      <alignment horizontal="right" vertical="center" wrapText="1"/>
    </xf>
    <xf numFmtId="1" fontId="4" fillId="0" borderId="0" xfId="2" applyBorder="1" applyProtection="1">
      <alignment horizontal="center" vertical="center"/>
      <protection locked="0"/>
    </xf>
    <xf numFmtId="0" fontId="8" fillId="0" borderId="0" xfId="5" applyBorder="1">
      <alignment vertical="center" wrapText="1"/>
      <protection locked="0"/>
    </xf>
    <xf numFmtId="4" fontId="4" fillId="0" borderId="0" xfId="9" applyBorder="1">
      <alignment horizontal="right" vertical="center" wrapText="1"/>
      <protection locked="0"/>
    </xf>
    <xf numFmtId="1" fontId="6" fillId="0" borderId="0" xfId="7" applyBorder="1" applyAlignment="1">
      <alignment vertical="center"/>
      <protection locked="0"/>
    </xf>
    <xf numFmtId="0" fontId="25" fillId="0" borderId="0" xfId="5" applyFont="1" applyBorder="1" applyAlignment="1">
      <alignment horizontal="center" vertical="center" wrapText="1"/>
      <protection locked="0"/>
    </xf>
    <xf numFmtId="16" fontId="4" fillId="3" borderId="2" xfId="6" applyNumberFormat="1" applyFont="1" applyBorder="1" applyAlignment="1">
      <alignment horizontal="center" vertical="center" wrapText="1"/>
      <protection locked="0"/>
    </xf>
    <xf numFmtId="0" fontId="4" fillId="3" borderId="2" xfId="6" applyFont="1" applyBorder="1" applyAlignment="1">
      <alignment horizontal="center" vertical="center" wrapText="1"/>
      <protection locked="0"/>
    </xf>
    <xf numFmtId="0" fontId="6" fillId="3" borderId="2" xfId="6" applyFont="1" applyBorder="1" applyAlignment="1">
      <alignment horizontal="center" vertical="center" wrapText="1"/>
      <protection locked="0"/>
    </xf>
    <xf numFmtId="0" fontId="4" fillId="3" borderId="12" xfId="6" applyFont="1" applyBorder="1" applyAlignment="1">
      <alignment horizontal="center" vertical="center" wrapText="1"/>
      <protection locked="0"/>
    </xf>
    <xf numFmtId="0" fontId="4" fillId="3" borderId="6" xfId="6" applyFont="1" applyBorder="1" applyAlignment="1">
      <alignment horizontal="left" vertical="center" wrapText="1"/>
      <protection locked="0"/>
    </xf>
    <xf numFmtId="0" fontId="11" fillId="3" borderId="6" xfId="6" applyFont="1" applyBorder="1" applyAlignment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4" fontId="17" fillId="0" borderId="0" xfId="9" applyFont="1" applyBorder="1" applyAlignment="1">
      <alignment vertical="center" wrapText="1"/>
      <protection locked="0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8" fillId="0" borderId="1" xfId="0" applyFont="1" applyBorder="1" applyAlignment="1"/>
    <xf numFmtId="0" fontId="28" fillId="0" borderId="9" xfId="0" applyFont="1" applyBorder="1" applyAlignment="1"/>
    <xf numFmtId="0" fontId="0" fillId="0" borderId="9" xfId="0" applyBorder="1"/>
    <xf numFmtId="0" fontId="0" fillId="0" borderId="45" xfId="0" applyBorder="1"/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0" fillId="0" borderId="47" xfId="0" applyBorder="1"/>
    <xf numFmtId="0" fontId="0" fillId="0" borderId="48" xfId="0" applyBorder="1"/>
    <xf numFmtId="0" fontId="25" fillId="0" borderId="0" xfId="5" applyFont="1" applyBorder="1" applyAlignment="1">
      <alignment horizontal="left" vertical="center" wrapText="1"/>
      <protection locked="0"/>
    </xf>
    <xf numFmtId="0" fontId="28" fillId="0" borderId="2" xfId="0" applyFont="1" applyBorder="1" applyAlignment="1">
      <alignment vertical="center"/>
    </xf>
    <xf numFmtId="0" fontId="28" fillId="0" borderId="41" xfId="0" applyFont="1" applyBorder="1" applyAlignment="1">
      <alignment vertical="center"/>
    </xf>
    <xf numFmtId="0" fontId="0" fillId="0" borderId="0" xfId="0" applyAlignment="1">
      <alignment horizontal="center"/>
    </xf>
    <xf numFmtId="0" fontId="15" fillId="0" borderId="0" xfId="0" applyFont="1" applyAlignment="1">
      <alignment wrapText="1"/>
    </xf>
    <xf numFmtId="2" fontId="0" fillId="0" borderId="8" xfId="0" applyNumberFormat="1" applyBorder="1"/>
    <xf numFmtId="0" fontId="10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2" fontId="0" fillId="0" borderId="6" xfId="0" applyNumberFormat="1" applyBorder="1"/>
    <xf numFmtId="2" fontId="0" fillId="0" borderId="7" xfId="0" applyNumberFormat="1" applyBorder="1"/>
    <xf numFmtId="0" fontId="1" fillId="0" borderId="0" xfId="0" applyFont="1"/>
    <xf numFmtId="0" fontId="29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9" fillId="0" borderId="0" xfId="0" applyFont="1" applyAlignment="1"/>
    <xf numFmtId="0" fontId="22" fillId="0" borderId="8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0" fontId="1" fillId="0" borderId="0" xfId="0" applyFont="1" applyBorder="1"/>
    <xf numFmtId="1" fontId="4" fillId="0" borderId="2" xfId="7" applyFont="1" applyBorder="1">
      <alignment horizontal="center" vertical="center"/>
      <protection locked="0"/>
    </xf>
    <xf numFmtId="0" fontId="27" fillId="0" borderId="19" xfId="0" applyFont="1" applyBorder="1" applyAlignment="1">
      <alignment horizontal="center" vertical="center" wrapText="1"/>
    </xf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2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/>
    </xf>
    <xf numFmtId="2" fontId="28" fillId="0" borderId="47" xfId="0" applyNumberFormat="1" applyFont="1" applyBorder="1"/>
    <xf numFmtId="2" fontId="28" fillId="0" borderId="47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2" fontId="28" fillId="0" borderId="48" xfId="0" applyNumberFormat="1" applyFont="1" applyBorder="1"/>
    <xf numFmtId="0" fontId="2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right" vertical="center"/>
    </xf>
    <xf numFmtId="2" fontId="10" fillId="0" borderId="48" xfId="0" applyNumberFormat="1" applyFont="1" applyBorder="1" applyAlignment="1">
      <alignment horizontal="right" vertical="center"/>
    </xf>
    <xf numFmtId="2" fontId="0" fillId="0" borderId="1" xfId="0" applyNumberFormat="1" applyBorder="1"/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/>
    <xf numFmtId="0" fontId="12" fillId="0" borderId="1" xfId="0" applyFont="1" applyBorder="1"/>
    <xf numFmtId="4" fontId="4" fillId="0" borderId="0" xfId="9" applyBorder="1" applyAlignment="1">
      <alignment vertical="center"/>
      <protection locked="0"/>
    </xf>
    <xf numFmtId="4" fontId="4" fillId="0" borderId="0" xfId="9" applyBorder="1" applyAlignment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9" fillId="0" borderId="8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6" xfId="0" applyFont="1" applyBorder="1"/>
    <xf numFmtId="4" fontId="12" fillId="0" borderId="6" xfId="0" applyNumberFormat="1" applyFont="1" applyBorder="1"/>
    <xf numFmtId="0" fontId="12" fillId="0" borderId="0" xfId="0" applyFont="1"/>
    <xf numFmtId="2" fontId="22" fillId="0" borderId="1" xfId="0" applyNumberFormat="1" applyFont="1" applyBorder="1" applyAlignment="1">
      <alignment horizontal="right"/>
    </xf>
    <xf numFmtId="0" fontId="29" fillId="0" borderId="2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2" fontId="22" fillId="0" borderId="8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1" fillId="0" borderId="41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45" xfId="0" applyNumberFormat="1" applyFont="1" applyBorder="1"/>
    <xf numFmtId="0" fontId="22" fillId="0" borderId="46" xfId="0" applyFont="1" applyBorder="1"/>
    <xf numFmtId="0" fontId="22" fillId="0" borderId="47" xfId="0" applyFont="1" applyBorder="1"/>
    <xf numFmtId="2" fontId="22" fillId="0" borderId="47" xfId="0" applyNumberFormat="1" applyFont="1" applyBorder="1"/>
    <xf numFmtId="2" fontId="22" fillId="0" borderId="48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0" xfId="0" applyNumberFormat="1" applyFont="1" applyBorder="1"/>
    <xf numFmtId="0" fontId="29" fillId="0" borderId="12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1" fontId="30" fillId="0" borderId="0" xfId="3" applyFont="1" applyAlignment="1" applyProtection="1">
      <alignment horizontal="left" vertical="top"/>
      <protection locked="0"/>
    </xf>
    <xf numFmtId="0" fontId="6" fillId="3" borderId="19" xfId="6" applyBorder="1" applyAlignment="1">
      <alignment horizontal="center" vertical="center" wrapText="1"/>
      <protection locked="0"/>
    </xf>
    <xf numFmtId="0" fontId="6" fillId="3" borderId="13" xfId="6" applyBorder="1" applyAlignment="1">
      <alignment horizontal="left" vertical="center" wrapText="1"/>
      <protection locked="0"/>
    </xf>
    <xf numFmtId="0" fontId="6" fillId="3" borderId="49" xfId="6" applyBorder="1" applyAlignment="1">
      <alignment horizontal="center" vertical="center" wrapText="1"/>
      <protection locked="0"/>
    </xf>
    <xf numFmtId="0" fontId="6" fillId="3" borderId="43" xfId="6" applyBorder="1" applyAlignment="1">
      <alignment horizontal="center" vertical="center" wrapText="1"/>
      <protection locked="0"/>
    </xf>
    <xf numFmtId="0" fontId="6" fillId="3" borderId="50" xfId="6" applyBorder="1" applyAlignment="1">
      <alignment horizontal="center" vertical="center" wrapText="1"/>
      <protection locked="0"/>
    </xf>
    <xf numFmtId="0" fontId="6" fillId="3" borderId="51" xfId="6" applyBorder="1" applyAlignment="1">
      <alignment horizontal="center" vertical="center" wrapText="1"/>
      <protection locked="0"/>
    </xf>
    <xf numFmtId="0" fontId="11" fillId="3" borderId="43" xfId="6" applyFont="1" applyBorder="1" applyAlignment="1">
      <alignment horizontal="center" vertical="center" wrapText="1"/>
      <protection locked="0"/>
    </xf>
    <xf numFmtId="0" fontId="6" fillId="3" borderId="6" xfId="6" applyBorder="1" applyAlignment="1">
      <alignment horizontal="center" vertical="center" wrapText="1"/>
      <protection locked="0"/>
    </xf>
    <xf numFmtId="0" fontId="6" fillId="3" borderId="46" xfId="6" applyBorder="1" applyAlignment="1">
      <alignment horizontal="center" vertical="center" wrapText="1"/>
      <protection locked="0"/>
    </xf>
    <xf numFmtId="0" fontId="6" fillId="3" borderId="47" xfId="6" applyBorder="1" applyAlignment="1">
      <alignment horizontal="center" vertical="center" wrapText="1"/>
      <protection locked="0"/>
    </xf>
    <xf numFmtId="0" fontId="6" fillId="3" borderId="52" xfId="6" applyBorder="1" applyAlignment="1">
      <alignment horizontal="center" vertical="center" wrapText="1"/>
      <protection locked="0"/>
    </xf>
    <xf numFmtId="0" fontId="6" fillId="3" borderId="53" xfId="6" applyBorder="1" applyAlignment="1">
      <alignment horizontal="center" vertical="center" wrapText="1"/>
      <protection locked="0"/>
    </xf>
    <xf numFmtId="0" fontId="6" fillId="3" borderId="54" xfId="6" applyBorder="1" applyAlignment="1">
      <alignment horizontal="center" vertical="center" wrapText="1"/>
      <protection locked="0"/>
    </xf>
    <xf numFmtId="0" fontId="6" fillId="3" borderId="55" xfId="6" applyBorder="1" applyAlignment="1">
      <alignment horizontal="center" vertical="center" wrapText="1"/>
      <protection locked="0"/>
    </xf>
    <xf numFmtId="0" fontId="26" fillId="0" borderId="5" xfId="0" applyFont="1" applyBorder="1" applyAlignment="1">
      <alignment horizontal="center" vertical="center" wrapText="1"/>
    </xf>
    <xf numFmtId="0" fontId="6" fillId="3" borderId="48" xfId="6" applyBorder="1" applyAlignment="1">
      <alignment horizontal="center" vertical="center" wrapText="1"/>
      <protection locked="0"/>
    </xf>
    <xf numFmtId="0" fontId="16" fillId="3" borderId="27" xfId="6" applyFont="1" applyBorder="1" applyAlignment="1">
      <alignment horizontal="center" vertical="center" wrapText="1"/>
      <protection locked="0"/>
    </xf>
    <xf numFmtId="0" fontId="16" fillId="3" borderId="42" xfId="6" applyFont="1" applyBorder="1" applyAlignment="1">
      <alignment horizontal="center" vertical="center" wrapText="1"/>
      <protection locked="0"/>
    </xf>
    <xf numFmtId="0" fontId="16" fillId="3" borderId="58" xfId="6" applyFont="1" applyBorder="1" applyAlignment="1">
      <alignment horizontal="center" vertical="center" wrapText="1"/>
      <protection locked="0"/>
    </xf>
    <xf numFmtId="0" fontId="16" fillId="3" borderId="24" xfId="6" applyFont="1" applyBorder="1" applyAlignment="1">
      <alignment horizontal="center" vertical="center" wrapText="1"/>
      <protection locked="0"/>
    </xf>
    <xf numFmtId="0" fontId="16" fillId="3" borderId="23" xfId="6" applyFont="1" applyBorder="1" applyAlignment="1">
      <alignment horizontal="center" vertical="center" wrapText="1"/>
      <protection locked="0"/>
    </xf>
    <xf numFmtId="0" fontId="26" fillId="0" borderId="11" xfId="0" applyFont="1" applyBorder="1" applyAlignment="1">
      <alignment horizontal="center" vertical="center" wrapText="1"/>
    </xf>
    <xf numFmtId="0" fontId="20" fillId="0" borderId="1" xfId="5" applyFont="1" applyBorder="1" applyAlignment="1">
      <alignment horizontal="left" vertical="center" wrapText="1" indent="1"/>
      <protection locked="0"/>
    </xf>
    <xf numFmtId="0" fontId="31" fillId="0" borderId="0" xfId="0" applyFont="1"/>
    <xf numFmtId="164" fontId="16" fillId="3" borderId="13" xfId="6" applyNumberFormat="1" applyFont="1" applyBorder="1" applyAlignment="1">
      <alignment horizontal="center" vertical="center" wrapText="1"/>
      <protection locked="0"/>
    </xf>
    <xf numFmtId="164" fontId="16" fillId="3" borderId="10" xfId="6" applyNumberFormat="1" applyFont="1" applyBorder="1" applyAlignment="1">
      <alignment horizontal="center" vertical="center" wrapText="1"/>
      <protection locked="0"/>
    </xf>
    <xf numFmtId="164" fontId="6" fillId="3" borderId="13" xfId="6" applyNumberFormat="1" applyBorder="1" applyAlignment="1">
      <alignment horizontal="center" vertical="center" wrapText="1"/>
      <protection locked="0"/>
    </xf>
    <xf numFmtId="164" fontId="11" fillId="3" borderId="1" xfId="6" applyNumberFormat="1" applyFont="1" applyBorder="1" applyAlignment="1">
      <alignment horizontal="center" vertical="center" wrapText="1"/>
      <protection locked="0"/>
    </xf>
    <xf numFmtId="164" fontId="6" fillId="3" borderId="1" xfId="6" applyNumberFormat="1" applyBorder="1" applyAlignment="1">
      <alignment horizontal="center" vertical="center" wrapText="1"/>
      <protection locked="0"/>
    </xf>
    <xf numFmtId="164" fontId="0" fillId="0" borderId="1" xfId="0" applyNumberFormat="1" applyBorder="1"/>
    <xf numFmtId="164" fontId="16" fillId="3" borderId="1" xfId="6" applyNumberFormat="1" applyFont="1" applyBorder="1" applyAlignment="1">
      <alignment horizontal="center" vertical="center" wrapText="1"/>
      <protection locked="0"/>
    </xf>
    <xf numFmtId="164" fontId="16" fillId="3" borderId="8" xfId="6" applyNumberFormat="1" applyFont="1" applyBorder="1" applyAlignment="1">
      <alignment horizontal="center" vertical="center" wrapText="1"/>
      <protection locked="0"/>
    </xf>
    <xf numFmtId="164" fontId="16" fillId="3" borderId="6" xfId="6" applyNumberFormat="1" applyFont="1" applyBorder="1" applyAlignment="1">
      <alignment horizontal="center" vertical="center" wrapText="1"/>
      <protection locked="0"/>
    </xf>
    <xf numFmtId="164" fontId="6" fillId="3" borderId="6" xfId="6" applyNumberFormat="1" applyBorder="1" applyAlignment="1">
      <alignment horizontal="center" vertical="center" wrapText="1"/>
      <protection locked="0"/>
    </xf>
    <xf numFmtId="164" fontId="11" fillId="3" borderId="6" xfId="6" applyNumberFormat="1" applyFont="1" applyBorder="1" applyAlignment="1">
      <alignment horizontal="center" vertical="center" wrapText="1"/>
      <protection locked="0"/>
    </xf>
    <xf numFmtId="164" fontId="6" fillId="3" borderId="43" xfId="6" applyNumberFormat="1" applyBorder="1" applyAlignment="1">
      <alignment horizontal="center" vertical="center" wrapText="1"/>
      <protection locked="0"/>
    </xf>
    <xf numFmtId="164" fontId="0" fillId="0" borderId="6" xfId="0" applyNumberFormat="1" applyBorder="1"/>
    <xf numFmtId="164" fontId="16" fillId="3" borderId="7" xfId="6" applyNumberFormat="1" applyFont="1" applyBorder="1" applyAlignment="1">
      <alignment horizontal="center" vertical="center" wrapText="1"/>
      <protection locked="0"/>
    </xf>
    <xf numFmtId="164" fontId="0" fillId="0" borderId="0" xfId="0" applyNumberFormat="1"/>
    <xf numFmtId="164" fontId="16" fillId="3" borderId="25" xfId="6" applyNumberFormat="1" applyFont="1" applyBorder="1" applyAlignment="1">
      <alignment horizontal="center" vertical="center" wrapText="1"/>
      <protection locked="0"/>
    </xf>
    <xf numFmtId="164" fontId="16" fillId="3" borderId="19" xfId="6" applyNumberFormat="1" applyFont="1" applyBorder="1" applyAlignment="1">
      <alignment horizontal="center" vertical="center" wrapText="1"/>
      <protection locked="0"/>
    </xf>
    <xf numFmtId="164" fontId="16" fillId="3" borderId="26" xfId="6" applyNumberFormat="1" applyFont="1" applyBorder="1" applyAlignment="1">
      <alignment horizontal="center" vertical="center" wrapText="1"/>
      <protection locked="0"/>
    </xf>
    <xf numFmtId="164" fontId="16" fillId="3" borderId="39" xfId="6" applyNumberFormat="1" applyFont="1" applyBorder="1" applyAlignment="1">
      <alignment horizontal="center" vertical="center" wrapText="1"/>
      <protection locked="0"/>
    </xf>
    <xf numFmtId="164" fontId="0" fillId="0" borderId="19" xfId="0" applyNumberFormat="1" applyBorder="1"/>
    <xf numFmtId="164" fontId="0" fillId="0" borderId="10" xfId="0" applyNumberFormat="1" applyBorder="1"/>
    <xf numFmtId="164" fontId="6" fillId="3" borderId="19" xfId="6" applyNumberFormat="1" applyBorder="1" applyAlignment="1">
      <alignment horizontal="center" vertical="center" wrapText="1"/>
      <protection locked="0"/>
    </xf>
    <xf numFmtId="164" fontId="6" fillId="3" borderId="26" xfId="6" applyNumberFormat="1" applyBorder="1" applyAlignment="1">
      <alignment horizontal="center" vertical="center" wrapText="1"/>
      <protection locked="0"/>
    </xf>
    <xf numFmtId="164" fontId="16" fillId="3" borderId="20" xfId="6" applyNumberFormat="1" applyFont="1" applyBorder="1" applyAlignment="1">
      <alignment horizontal="center" vertical="center" wrapText="1"/>
      <protection locked="0"/>
    </xf>
    <xf numFmtId="164" fontId="16" fillId="3" borderId="33" xfId="6" applyNumberFormat="1" applyFont="1" applyBorder="1" applyAlignment="1">
      <alignment horizontal="center" vertical="center" wrapText="1"/>
      <protection locked="0"/>
    </xf>
    <xf numFmtId="164" fontId="0" fillId="0" borderId="2" xfId="0" applyNumberFormat="1" applyBorder="1"/>
    <xf numFmtId="164" fontId="0" fillId="0" borderId="8" xfId="0" applyNumberFormat="1" applyBorder="1"/>
    <xf numFmtId="164" fontId="16" fillId="3" borderId="35" xfId="6" applyNumberFormat="1" applyFont="1" applyBorder="1" applyAlignment="1">
      <alignment horizontal="center" vertical="center" wrapText="1"/>
      <protection locked="0"/>
    </xf>
    <xf numFmtId="164" fontId="6" fillId="3" borderId="12" xfId="6" applyNumberFormat="1" applyBorder="1" applyAlignment="1">
      <alignment horizontal="center" vertical="center" wrapText="1"/>
      <protection locked="0"/>
    </xf>
    <xf numFmtId="164" fontId="16" fillId="3" borderId="56" xfId="6" applyNumberFormat="1" applyFont="1" applyBorder="1" applyAlignment="1">
      <alignment horizontal="center" vertical="center" wrapText="1"/>
      <protection locked="0"/>
    </xf>
    <xf numFmtId="164" fontId="6" fillId="3" borderId="30" xfId="6" applyNumberFormat="1" applyBorder="1" applyAlignment="1">
      <alignment horizontal="center" vertical="center" wrapText="1"/>
      <protection locked="0"/>
    </xf>
    <xf numFmtId="164" fontId="16" fillId="3" borderId="34" xfId="6" applyNumberFormat="1" applyFont="1" applyBorder="1" applyAlignment="1">
      <alignment horizontal="center" vertical="center" wrapText="1"/>
      <protection locked="0"/>
    </xf>
    <xf numFmtId="164" fontId="0" fillId="0" borderId="12" xfId="0" applyNumberFormat="1" applyBorder="1"/>
    <xf numFmtId="164" fontId="0" fillId="0" borderId="7" xfId="0" applyNumberFormat="1" applyBorder="1"/>
    <xf numFmtId="0" fontId="0" fillId="0" borderId="1" xfId="0" applyBorder="1" applyAlignment="1">
      <alignment wrapText="1"/>
    </xf>
    <xf numFmtId="164" fontId="0" fillId="0" borderId="1" xfId="0" applyNumberFormat="1" applyBorder="1" applyAlignment="1"/>
    <xf numFmtId="164" fontId="0" fillId="0" borderId="8" xfId="0" applyNumberFormat="1" applyBorder="1" applyAlignment="1"/>
    <xf numFmtId="164" fontId="0" fillId="0" borderId="6" xfId="0" applyNumberFormat="1" applyBorder="1" applyAlignment="1"/>
    <xf numFmtId="164" fontId="12" fillId="0" borderId="1" xfId="0" applyNumberFormat="1" applyFont="1" applyBorder="1"/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0" fillId="0" borderId="8" xfId="0" applyFont="1" applyBorder="1" applyAlignment="1">
      <alignment wrapText="1"/>
    </xf>
    <xf numFmtId="1" fontId="32" fillId="0" borderId="1" xfId="2" applyFont="1" applyFill="1" applyBorder="1" applyAlignment="1">
      <alignment vertical="center"/>
    </xf>
    <xf numFmtId="0" fontId="18" fillId="0" borderId="1" xfId="0" applyFont="1" applyBorder="1"/>
    <xf numFmtId="1" fontId="2" fillId="0" borderId="1" xfId="2" applyFont="1" applyFill="1" applyBorder="1" applyAlignment="1">
      <alignment horizontal="left" vertical="center"/>
    </xf>
    <xf numFmtId="0" fontId="35" fillId="0" borderId="1" xfId="0" applyFont="1" applyBorder="1" applyAlignment="1">
      <alignment vertical="center" wrapText="1"/>
    </xf>
    <xf numFmtId="1" fontId="32" fillId="0" borderId="1" xfId="2" applyFont="1" applyFill="1" applyBorder="1">
      <alignment horizontal="center" vertical="center"/>
    </xf>
    <xf numFmtId="1" fontId="32" fillId="0" borderId="1" xfId="2" applyFont="1" applyFill="1" applyBorder="1" applyAlignment="1">
      <alignment horizontal="center" vertical="center"/>
    </xf>
    <xf numFmtId="49" fontId="32" fillId="0" borderId="1" xfId="2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49" fontId="18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/>
    <xf numFmtId="0" fontId="18" fillId="0" borderId="1" xfId="0" applyFont="1" applyBorder="1" applyAlignment="1">
      <alignment horizontal="center" vertical="center"/>
    </xf>
    <xf numFmtId="1" fontId="2" fillId="0" borderId="0" xfId="7" applyFont="1" applyBorder="1" applyAlignment="1">
      <alignment vertical="center"/>
      <protection locked="0"/>
    </xf>
    <xf numFmtId="1" fontId="32" fillId="0" borderId="0" xfId="2" applyFont="1" applyBorder="1" applyProtection="1">
      <alignment horizontal="center" vertical="center"/>
      <protection locked="0"/>
    </xf>
    <xf numFmtId="4" fontId="2" fillId="0" borderId="0" xfId="8" applyFont="1" applyBorder="1">
      <alignment horizontal="right" vertical="center" wrapText="1"/>
    </xf>
    <xf numFmtId="4" fontId="32" fillId="0" borderId="0" xfId="9" applyFont="1" applyBorder="1">
      <alignment horizontal="right" vertical="center" wrapText="1"/>
      <protection locked="0"/>
    </xf>
    <xf numFmtId="0" fontId="18" fillId="0" borderId="0" xfId="0" applyFont="1" applyAlignment="1">
      <alignment vertical="center" wrapText="1"/>
    </xf>
    <xf numFmtId="1" fontId="32" fillId="0" borderId="0" xfId="2" applyFont="1" applyBorder="1">
      <alignment horizontal="center" vertical="center"/>
    </xf>
    <xf numFmtId="0" fontId="18" fillId="0" borderId="0" xfId="0" applyFont="1" applyBorder="1" applyAlignment="1">
      <alignment wrapText="1"/>
    </xf>
    <xf numFmtId="0" fontId="18" fillId="0" borderId="0" xfId="0" applyFont="1" applyBorder="1" applyAlignment="1">
      <alignment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 wrapText="1"/>
    </xf>
    <xf numFmtId="1" fontId="2" fillId="0" borderId="0" xfId="2" applyFont="1" applyBorder="1" applyAlignment="1">
      <alignment horizontal="left" vertical="center"/>
    </xf>
    <xf numFmtId="1" fontId="32" fillId="2" borderId="11" xfId="2" applyNumberFormat="1" applyFont="1" applyFill="1" applyBorder="1">
      <alignment horizontal="center" vertical="center"/>
    </xf>
    <xf numFmtId="4" fontId="2" fillId="2" borderId="4" xfId="4" applyFont="1" applyFill="1" applyBorder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37" fillId="0" borderId="0" xfId="0" applyFont="1" applyBorder="1" applyAlignment="1">
      <alignment wrapText="1"/>
    </xf>
    <xf numFmtId="1" fontId="32" fillId="2" borderId="2" xfId="2" applyNumberFormat="1" applyFont="1" applyFill="1" applyBorder="1" applyAlignment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0" fontId="18" fillId="0" borderId="8" xfId="0" applyFont="1" applyBorder="1" applyAlignment="1">
      <alignment vertical="center" wrapText="1"/>
    </xf>
    <xf numFmtId="4" fontId="2" fillId="2" borderId="1" xfId="4" applyFont="1" applyFill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1" fontId="32" fillId="0" borderId="0" xfId="2" applyFont="1" applyFill="1" applyBorder="1" applyAlignment="1">
      <alignment vertical="center"/>
    </xf>
    <xf numFmtId="4" fontId="2" fillId="0" borderId="0" xfId="4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1" xfId="0" applyFont="1" applyBorder="1" applyAlignment="1"/>
    <xf numFmtId="0" fontId="23" fillId="0" borderId="1" xfId="5" applyFont="1" applyFill="1" applyBorder="1" applyAlignment="1">
      <alignment vertical="center" wrapText="1"/>
      <protection locked="0"/>
    </xf>
    <xf numFmtId="0" fontId="36" fillId="0" borderId="1" xfId="5" applyFont="1" applyFill="1" applyBorder="1" applyAlignment="1">
      <alignment vertical="center" wrapText="1"/>
      <protection locked="0"/>
    </xf>
    <xf numFmtId="0" fontId="19" fillId="0" borderId="1" xfId="0" applyFont="1" applyBorder="1" applyAlignment="1"/>
    <xf numFmtId="49" fontId="18" fillId="0" borderId="0" xfId="0" applyNumberFormat="1" applyFont="1"/>
    <xf numFmtId="14" fontId="23" fillId="0" borderId="0" xfId="5" applyNumberFormat="1" applyFont="1" applyBorder="1" applyAlignment="1">
      <alignment horizontal="left" vertical="center" wrapText="1"/>
      <protection locked="0"/>
    </xf>
    <xf numFmtId="1" fontId="17" fillId="0" borderId="0" xfId="2" applyFont="1" applyBorder="1" applyProtection="1">
      <alignment horizontal="center" vertical="center"/>
      <protection locked="0"/>
    </xf>
    <xf numFmtId="4" fontId="11" fillId="0" borderId="0" xfId="8" applyFont="1" applyBorder="1">
      <alignment horizontal="right" vertical="center" wrapText="1"/>
    </xf>
    <xf numFmtId="0" fontId="9" fillId="0" borderId="0" xfId="0" applyFont="1"/>
    <xf numFmtId="14" fontId="4" fillId="0" borderId="0" xfId="9" applyNumberFormat="1" applyBorder="1" applyAlignment="1">
      <alignment horizontal="center" vertical="center" wrapText="1"/>
      <protection locked="0"/>
    </xf>
    <xf numFmtId="1" fontId="8" fillId="0" borderId="0" xfId="5" applyNumberFormat="1" applyBorder="1">
      <alignment vertical="center" wrapText="1"/>
      <protection locked="0"/>
    </xf>
    <xf numFmtId="164" fontId="8" fillId="0" borderId="0" xfId="5" applyNumberFormat="1" applyBorder="1">
      <alignment vertical="center" wrapText="1"/>
      <protection locked="0"/>
    </xf>
    <xf numFmtId="4" fontId="33" fillId="0" borderId="1" xfId="4" applyFont="1" applyFill="1" applyBorder="1" applyAlignment="1">
      <alignment vertical="center" wrapText="1"/>
    </xf>
    <xf numFmtId="0" fontId="18" fillId="0" borderId="1" xfId="0" applyFont="1" applyBorder="1" applyAlignment="1"/>
    <xf numFmtId="0" fontId="0" fillId="0" borderId="1" xfId="0" applyFont="1" applyBorder="1" applyAlignment="1">
      <alignment horizontal="center"/>
    </xf>
    <xf numFmtId="4" fontId="6" fillId="0" borderId="0" xfId="12" applyBorder="1" applyAlignment="1">
      <alignment horizontal="centerContinuous" vertical="center" wrapText="1"/>
      <protection locked="0"/>
    </xf>
    <xf numFmtId="1" fontId="4" fillId="0" borderId="0" xfId="7" applyFont="1" applyBorder="1" applyAlignment="1">
      <alignment vertical="center"/>
      <protection locked="0"/>
    </xf>
    <xf numFmtId="14" fontId="8" fillId="0" borderId="0" xfId="5" applyNumberFormat="1" applyBorder="1">
      <alignment vertical="center" wrapText="1"/>
      <protection locked="0"/>
    </xf>
    <xf numFmtId="4" fontId="2" fillId="0" borderId="9" xfId="4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165" fontId="38" fillId="0" borderId="59" xfId="15" applyNumberFormat="1" applyFont="1" applyBorder="1" applyAlignment="1">
      <alignment horizontal="right" vertical="center"/>
    </xf>
    <xf numFmtId="49" fontId="4" fillId="0" borderId="0" xfId="9" applyNumberFormat="1" applyBorder="1" applyAlignment="1">
      <alignment horizontal="center" vertical="center" wrapText="1"/>
      <protection locked="0"/>
    </xf>
    <xf numFmtId="14" fontId="4" fillId="0" borderId="0" xfId="9" applyNumberFormat="1" applyBorder="1" applyAlignment="1">
      <alignment horizontal="right" vertical="center" wrapText="1"/>
      <protection locked="0"/>
    </xf>
    <xf numFmtId="0" fontId="0" fillId="0" borderId="0" xfId="0" applyAlignment="1">
      <alignment horizontal="left" vertical="center" wrapText="1"/>
    </xf>
    <xf numFmtId="49" fontId="17" fillId="0" borderId="0" xfId="9" applyNumberFormat="1" applyFont="1" applyBorder="1" applyAlignment="1">
      <alignment horizontal="center" vertical="center" wrapText="1"/>
      <protection locked="0"/>
    </xf>
    <xf numFmtId="165" fontId="11" fillId="0" borderId="1" xfId="15" applyNumberFormat="1" applyFont="1" applyBorder="1" applyAlignment="1">
      <alignment horizontal="center" vertical="center" wrapText="1"/>
    </xf>
    <xf numFmtId="165" fontId="17" fillId="0" borderId="0" xfId="15" applyNumberFormat="1" applyFont="1" applyAlignment="1">
      <alignment horizontal="center" vertical="center" wrapText="1"/>
    </xf>
    <xf numFmtId="165" fontId="39" fillId="0" borderId="59" xfId="15" applyNumberFormat="1" applyFont="1" applyBorder="1" applyAlignment="1">
      <alignment horizontal="right" vertical="center"/>
    </xf>
    <xf numFmtId="165" fontId="40" fillId="4" borderId="59" xfId="15" applyNumberFormat="1" applyFont="1" applyFill="1" applyBorder="1" applyAlignment="1">
      <alignment horizontal="right" vertical="center"/>
    </xf>
    <xf numFmtId="49" fontId="18" fillId="0" borderId="0" xfId="0" applyNumberFormat="1" applyFont="1" applyBorder="1"/>
    <xf numFmtId="0" fontId="18" fillId="0" borderId="0" xfId="0" applyFont="1" applyBorder="1" applyAlignment="1"/>
    <xf numFmtId="0" fontId="0" fillId="0" borderId="1" xfId="0" applyFont="1" applyFill="1" applyBorder="1" applyAlignment="1">
      <alignment horizontal="center" wrapText="1"/>
    </xf>
    <xf numFmtId="8" fontId="18" fillId="0" borderId="0" xfId="0" applyNumberFormat="1" applyFont="1"/>
    <xf numFmtId="0" fontId="10" fillId="0" borderId="1" xfId="0" applyFont="1" applyBorder="1" applyAlignment="1">
      <alignment wrapText="1"/>
    </xf>
    <xf numFmtId="0" fontId="10" fillId="0" borderId="1" xfId="0" applyFont="1" applyBorder="1" applyAlignment="1"/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/>
    <xf numFmtId="0" fontId="12" fillId="0" borderId="1" xfId="0" applyFont="1" applyBorder="1" applyAlignment="1">
      <alignment wrapText="1"/>
    </xf>
    <xf numFmtId="0" fontId="18" fillId="0" borderId="1" xfId="0" applyFont="1" applyBorder="1" applyAlignment="1"/>
    <xf numFmtId="4" fontId="2" fillId="0" borderId="1" xfId="4" applyFont="1" applyFill="1" applyBorder="1" applyAlignment="1">
      <alignment vertical="center" wrapText="1"/>
    </xf>
    <xf numFmtId="4" fontId="34" fillId="0" borderId="1" xfId="4" applyFont="1" applyFill="1" applyBorder="1" applyAlignment="1">
      <alignment vertical="center" wrapText="1"/>
    </xf>
    <xf numFmtId="0" fontId="2" fillId="0" borderId="1" xfId="5" applyFont="1" applyFill="1" applyBorder="1" applyAlignment="1">
      <alignment vertical="center" wrapText="1"/>
      <protection locked="0"/>
    </xf>
    <xf numFmtId="4" fontId="33" fillId="0" borderId="1" xfId="4" applyFont="1" applyFill="1" applyBorder="1" applyAlignment="1">
      <alignment vertical="center" wrapText="1"/>
    </xf>
    <xf numFmtId="4" fontId="32" fillId="0" borderId="1" xfId="4" applyFont="1" applyFill="1" applyBorder="1" applyAlignment="1">
      <alignment horizontal="left" vertical="center" wrapText="1"/>
    </xf>
    <xf numFmtId="4" fontId="34" fillId="0" borderId="1" xfId="4" applyFont="1" applyFill="1" applyBorder="1" applyAlignment="1">
      <alignment horizontal="left" vertical="center" wrapText="1"/>
    </xf>
    <xf numFmtId="1" fontId="2" fillId="0" borderId="0" xfId="2" applyFont="1" applyBorder="1" applyAlignment="1">
      <alignment horizontal="left" vertical="center"/>
    </xf>
    <xf numFmtId="1" fontId="32" fillId="2" borderId="2" xfId="2" applyNumberFormat="1" applyFont="1" applyFill="1" applyBorder="1" applyAlignment="1">
      <alignment horizontal="center" vertical="center"/>
    </xf>
    <xf numFmtId="1" fontId="32" fillId="2" borderId="12" xfId="2" applyNumberFormat="1" applyFont="1" applyFill="1" applyBorder="1" applyAlignment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4" fontId="2" fillId="2" borderId="6" xfId="4" applyFont="1" applyFill="1" applyBorder="1" applyAlignment="1">
      <alignment horizontal="left" vertical="center" wrapText="1"/>
    </xf>
    <xf numFmtId="4" fontId="3" fillId="0" borderId="1" xfId="4" applyFont="1" applyFill="1" applyBorder="1" applyAlignment="1">
      <alignment vertical="center" wrapText="1"/>
    </xf>
    <xf numFmtId="4" fontId="33" fillId="0" borderId="20" xfId="4" applyFont="1" applyFill="1" applyBorder="1" applyAlignment="1">
      <alignment horizontal="left" vertical="center" wrapText="1"/>
    </xf>
    <xf numFmtId="4" fontId="33" fillId="0" borderId="21" xfId="4" applyFont="1" applyFill="1" applyBorder="1" applyAlignment="1">
      <alignment horizontal="left" vertical="center" wrapText="1"/>
    </xf>
    <xf numFmtId="0" fontId="2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32" fillId="0" borderId="0" xfId="2" applyFont="1" applyBorder="1" applyAlignment="1" applyProtection="1">
      <alignment horizontal="left" vertical="center" wrapText="1"/>
      <protection locked="0"/>
    </xf>
    <xf numFmtId="49" fontId="4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17" fillId="0" borderId="0" xfId="9" applyFont="1" applyBorder="1" applyAlignment="1">
      <alignment horizontal="center" vertical="center" wrapText="1"/>
      <protection locked="0"/>
    </xf>
    <xf numFmtId="1" fontId="4" fillId="0" borderId="0" xfId="2" applyBorder="1" applyAlignment="1" applyProtection="1">
      <alignment horizontal="left" vertical="center" wrapText="1"/>
      <protection locked="0"/>
    </xf>
    <xf numFmtId="0" fontId="16" fillId="3" borderId="14" xfId="6" applyFont="1" applyBorder="1" applyAlignment="1">
      <alignment horizontal="center" vertical="center" wrapText="1"/>
      <protection locked="0"/>
    </xf>
    <xf numFmtId="0" fontId="16" fillId="3" borderId="43" xfId="6" applyFont="1" applyBorder="1" applyAlignment="1">
      <alignment horizontal="center" vertical="center" wrapText="1"/>
      <protection locked="0"/>
    </xf>
    <xf numFmtId="0" fontId="22" fillId="0" borderId="5" xfId="0" applyFont="1" applyBorder="1" applyAlignment="1">
      <alignment horizontal="center" wrapText="1"/>
    </xf>
    <xf numFmtId="0" fontId="22" fillId="0" borderId="7" xfId="0" applyFont="1" applyBorder="1" applyAlignment="1">
      <alignment horizontal="center" wrapText="1"/>
    </xf>
    <xf numFmtId="0" fontId="2" fillId="3" borderId="15" xfId="6" applyFont="1" applyBorder="1" applyAlignment="1">
      <alignment horizontal="center" vertical="center" wrapText="1"/>
      <protection locked="0"/>
    </xf>
    <xf numFmtId="0" fontId="2" fillId="3" borderId="16" xfId="6" applyFont="1" applyBorder="1" applyAlignment="1">
      <alignment horizontal="center" vertical="center" wrapText="1"/>
      <protection locked="0"/>
    </xf>
    <xf numFmtId="0" fontId="2" fillId="3" borderId="17" xfId="6" applyFont="1" applyBorder="1" applyAlignment="1">
      <alignment horizontal="center" vertical="center" wrapText="1"/>
      <protection locked="0"/>
    </xf>
    <xf numFmtId="0" fontId="21" fillId="0" borderId="44" xfId="0" applyFont="1" applyBorder="1" applyAlignment="1">
      <alignment horizontal="left" vertical="top" wrapText="1"/>
    </xf>
    <xf numFmtId="0" fontId="2" fillId="3" borderId="11" xfId="6" applyFont="1" applyBorder="1" applyAlignment="1">
      <alignment horizontal="center" vertical="center" wrapText="1"/>
      <protection locked="0"/>
    </xf>
    <xf numFmtId="0" fontId="2" fillId="3" borderId="12" xfId="6" applyFont="1" applyBorder="1" applyAlignment="1">
      <alignment horizontal="center" vertical="center" wrapText="1"/>
      <protection locked="0"/>
    </xf>
    <xf numFmtId="0" fontId="2" fillId="3" borderId="4" xfId="6" applyFont="1" applyBorder="1" applyAlignment="1">
      <alignment horizontal="center" vertical="center" wrapText="1"/>
      <protection locked="0"/>
    </xf>
    <xf numFmtId="0" fontId="2" fillId="3" borderId="6" xfId="6" applyFont="1" applyBorder="1" applyAlignment="1">
      <alignment horizontal="center" vertical="center" wrapText="1"/>
      <protection locked="0"/>
    </xf>
    <xf numFmtId="0" fontId="10" fillId="0" borderId="44" xfId="0" applyFont="1" applyBorder="1" applyAlignment="1">
      <alignment horizontal="left" vertical="top" wrapText="1"/>
    </xf>
    <xf numFmtId="0" fontId="6" fillId="3" borderId="11" xfId="6" applyBorder="1" applyAlignment="1">
      <alignment horizontal="center" vertical="center" wrapText="1"/>
      <protection locked="0"/>
    </xf>
    <xf numFmtId="0" fontId="6" fillId="3" borderId="41" xfId="6" applyBorder="1" applyAlignment="1">
      <alignment horizontal="center" vertical="center" wrapText="1"/>
      <protection locked="0"/>
    </xf>
    <xf numFmtId="0" fontId="6" fillId="3" borderId="4" xfId="6" applyBorder="1" applyAlignment="1">
      <alignment horizontal="center" vertical="center" wrapText="1"/>
      <protection locked="0"/>
    </xf>
    <xf numFmtId="0" fontId="6" fillId="3" borderId="9" xfId="6" applyBorder="1" applyAlignment="1">
      <alignment horizontal="center" vertical="center" wrapText="1"/>
      <protection locked="0"/>
    </xf>
    <xf numFmtId="0" fontId="16" fillId="3" borderId="36" xfId="6" applyFont="1" applyBorder="1" applyAlignment="1">
      <alignment horizontal="center" vertical="center" wrapText="1"/>
      <protection locked="0"/>
    </xf>
    <xf numFmtId="0" fontId="16" fillId="3" borderId="23" xfId="6" applyFont="1" applyBorder="1" applyAlignment="1">
      <alignment horizontal="center" vertical="center" wrapText="1"/>
      <protection locked="0"/>
    </xf>
    <xf numFmtId="0" fontId="6" fillId="3" borderId="53" xfId="6" applyFont="1" applyBorder="1" applyAlignment="1">
      <alignment horizontal="center" vertical="center" wrapText="1"/>
      <protection locked="0"/>
    </xf>
    <xf numFmtId="0" fontId="6" fillId="3" borderId="54" xfId="6" applyFont="1" applyBorder="1" applyAlignment="1">
      <alignment horizontal="center" vertical="center" wrapText="1"/>
      <protection locked="0"/>
    </xf>
    <xf numFmtId="0" fontId="6" fillId="3" borderId="55" xfId="6" applyFont="1" applyBorder="1" applyAlignment="1">
      <alignment horizontal="center" vertical="center" wrapText="1"/>
      <protection locked="0"/>
    </xf>
    <xf numFmtId="0" fontId="26" fillId="0" borderId="57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26" fillId="0" borderId="53" xfId="0" applyFont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1" fontId="4" fillId="0" borderId="0" xfId="2" applyBorder="1" applyAlignment="1" applyProtection="1">
      <alignment horizontal="left" vertical="center"/>
      <protection locked="0"/>
    </xf>
    <xf numFmtId="4" fontId="4" fillId="0" borderId="0" xfId="9" applyBorder="1" applyAlignment="1">
      <alignment horizontal="center" vertical="center" wrapText="1"/>
      <protection locked="0"/>
    </xf>
    <xf numFmtId="0" fontId="26" fillId="0" borderId="4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14" fontId="4" fillId="0" borderId="0" xfId="9" applyNumberFormat="1" applyBorder="1" applyAlignment="1">
      <alignment horizontal="right" vertical="center" wrapText="1"/>
      <protection locked="0"/>
    </xf>
    <xf numFmtId="0" fontId="4" fillId="0" borderId="0" xfId="9" applyNumberFormat="1" applyBorder="1" applyAlignment="1">
      <alignment horizontal="right" vertical="center" wrapText="1"/>
      <protection locked="0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left" vertical="top" wrapText="1"/>
    </xf>
    <xf numFmtId="0" fontId="22" fillId="0" borderId="1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6" fillId="3" borderId="18" xfId="6" applyBorder="1" applyAlignment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6" fillId="3" borderId="3" xfId="6" applyBorder="1" applyAlignment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6" fillId="3" borderId="14" xfId="6" applyBorder="1" applyAlignment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6" fillId="3" borderId="14" xfId="6" applyFont="1" applyBorder="1" applyAlignment="1">
      <alignment horizontal="center" vertical="center" wrapText="1"/>
      <protection locked="0"/>
    </xf>
    <xf numFmtId="0" fontId="16" fillId="3" borderId="15" xfId="6" applyFont="1" applyBorder="1" applyAlignment="1">
      <alignment horizontal="center" vertical="center" wrapText="1"/>
      <protection locked="0"/>
    </xf>
    <xf numFmtId="0" fontId="16" fillId="3" borderId="16" xfId="6" applyFont="1" applyBorder="1" applyAlignment="1">
      <alignment horizontal="center" vertical="center" wrapText="1"/>
      <protection locked="0"/>
    </xf>
    <xf numFmtId="0" fontId="16" fillId="3" borderId="17" xfId="6" applyFont="1" applyBorder="1" applyAlignment="1">
      <alignment horizontal="center" vertical="center" wrapText="1"/>
      <protection locked="0"/>
    </xf>
    <xf numFmtId="0" fontId="21" fillId="0" borderId="0" xfId="0" applyFont="1" applyAlignment="1">
      <alignment horizontal="left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2" fillId="0" borderId="1" xfId="0" applyFont="1" applyBorder="1" applyAlignment="1">
      <alignment horizont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1" fillId="0" borderId="0" xfId="0" applyFont="1" applyAlignment="1">
      <alignment horizontal="left" vertical="center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0" fontId="9" fillId="0" borderId="0" xfId="0" applyFont="1" applyAlignment="1"/>
    <xf numFmtId="0" fontId="12" fillId="0" borderId="0" xfId="0" applyFont="1" applyAlignment="1">
      <alignment horizontal="left" vertical="center" wrapText="1"/>
    </xf>
  </cellXfs>
  <cellStyles count="16">
    <cellStyle name="bold11" xfId="1"/>
    <cellStyle name="bolditalic12" xfId="3"/>
    <cellStyle name="kwota" xfId="9"/>
    <cellStyle name="kwotabold" xfId="8"/>
    <cellStyle name="kwotaboldziel" xfId="10"/>
    <cellStyle name="kwotawynik" xfId="14"/>
    <cellStyle name="nag10" xfId="6"/>
    <cellStyle name="Normalny" xfId="0" builtinId="0"/>
    <cellStyle name="Normalny 2" xfId="15"/>
    <cellStyle name="normalnybold" xfId="11"/>
    <cellStyle name="nota" xfId="13"/>
    <cellStyle name="pozycja" xfId="2"/>
    <cellStyle name="pozycjabold" xfId="7"/>
    <cellStyle name="razembold" xfId="12"/>
    <cellStyle name="Wyszczegolnbold" xfId="4"/>
    <cellStyle name="Wyszczegolnienie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topLeftCell="A75" zoomScaleNormal="100" workbookViewId="0">
      <selection activeCell="C33" sqref="C33"/>
    </sheetView>
  </sheetViews>
  <sheetFormatPr defaultRowHeight="15" x14ac:dyDescent="0.25"/>
  <cols>
    <col min="1" max="1" width="5.5703125" style="45" customWidth="1"/>
    <col min="2" max="2" width="28.140625" style="45" customWidth="1"/>
    <col min="3" max="3" width="92.5703125" style="45" customWidth="1"/>
    <col min="4" max="4" width="11.42578125" style="45" hidden="1" customWidth="1"/>
    <col min="5" max="5" width="10.28515625" style="45" hidden="1" customWidth="1"/>
    <col min="6" max="6" width="11.42578125" style="45" hidden="1" customWidth="1"/>
    <col min="7" max="7" width="10.5703125" style="45" hidden="1" customWidth="1"/>
    <col min="8" max="8" width="10.140625" style="45" customWidth="1"/>
    <col min="9" max="9" width="10.85546875" style="45" customWidth="1"/>
    <col min="10" max="10" width="15" style="45" customWidth="1"/>
    <col min="11" max="11" width="10.7109375" style="45" customWidth="1"/>
    <col min="12" max="12" width="11.42578125" style="45" customWidth="1"/>
    <col min="13" max="16384" width="9.140625" style="45"/>
  </cols>
  <sheetData>
    <row r="1" spans="1:12" x14ac:dyDescent="0.25">
      <c r="A1" s="4" t="s">
        <v>361</v>
      </c>
      <c r="B1" s="261"/>
      <c r="C1" s="261"/>
    </row>
    <row r="2" spans="1:12" x14ac:dyDescent="0.25">
      <c r="A2" s="262"/>
      <c r="B2" s="261"/>
      <c r="C2" s="261"/>
      <c r="D2" s="263"/>
      <c r="E2" s="263"/>
      <c r="F2" s="263"/>
      <c r="G2" s="263"/>
      <c r="H2" s="263"/>
      <c r="I2" s="263"/>
      <c r="J2" s="264"/>
      <c r="K2" s="264"/>
      <c r="L2" s="263"/>
    </row>
    <row r="3" spans="1:12" x14ac:dyDescent="0.25">
      <c r="A3" s="325" t="s">
        <v>21</v>
      </c>
      <c r="B3" s="325"/>
      <c r="C3" s="325"/>
      <c r="D3" s="265"/>
      <c r="E3" s="265"/>
      <c r="F3" s="265"/>
      <c r="G3" s="265"/>
      <c r="H3" s="265"/>
      <c r="I3" s="265"/>
      <c r="J3" s="265"/>
      <c r="K3" s="265"/>
      <c r="L3" s="266"/>
    </row>
    <row r="4" spans="1:12" ht="15.75" thickBot="1" x14ac:dyDescent="0.3">
      <c r="A4" s="267" t="s">
        <v>6</v>
      </c>
      <c r="B4" s="267"/>
      <c r="C4" s="267"/>
      <c r="D4" s="265"/>
      <c r="E4" s="265"/>
      <c r="F4" s="265"/>
      <c r="G4" s="265"/>
      <c r="H4" s="265"/>
      <c r="I4" s="265"/>
      <c r="J4" s="265"/>
      <c r="K4" s="265"/>
      <c r="L4" s="266"/>
    </row>
    <row r="5" spans="1:12" ht="26.25" customHeight="1" x14ac:dyDescent="0.25">
      <c r="A5" s="268" t="s">
        <v>7</v>
      </c>
      <c r="B5" s="269" t="s">
        <v>15</v>
      </c>
      <c r="C5" s="270" t="s">
        <v>331</v>
      </c>
      <c r="D5" s="263"/>
      <c r="E5" s="263"/>
      <c r="F5" s="271"/>
      <c r="G5" s="271"/>
      <c r="H5" s="263"/>
      <c r="I5" s="263"/>
      <c r="J5" s="263"/>
      <c r="K5" s="263"/>
      <c r="L5" s="263"/>
    </row>
    <row r="6" spans="1:12" x14ac:dyDescent="0.25">
      <c r="A6" s="272" t="s">
        <v>10</v>
      </c>
      <c r="B6" s="273" t="s">
        <v>18</v>
      </c>
      <c r="C6" s="274" t="s">
        <v>328</v>
      </c>
      <c r="D6" s="263"/>
      <c r="E6" s="263"/>
      <c r="F6" s="263"/>
      <c r="G6" s="263"/>
      <c r="H6" s="263"/>
      <c r="I6" s="263"/>
      <c r="J6" s="263"/>
      <c r="K6" s="263"/>
      <c r="L6" s="263"/>
    </row>
    <row r="7" spans="1:12" ht="52.5" customHeight="1" x14ac:dyDescent="0.25">
      <c r="A7" s="272" t="s">
        <v>12</v>
      </c>
      <c r="B7" s="275" t="s">
        <v>19</v>
      </c>
      <c r="C7" s="274" t="s">
        <v>328</v>
      </c>
      <c r="D7" s="263"/>
      <c r="E7" s="263"/>
      <c r="F7" s="263"/>
      <c r="G7" s="263"/>
      <c r="H7" s="263"/>
      <c r="I7" s="263"/>
      <c r="J7" s="263"/>
      <c r="K7" s="263"/>
      <c r="L7" s="263"/>
    </row>
    <row r="8" spans="1:12" x14ac:dyDescent="0.25">
      <c r="A8" s="326" t="s">
        <v>13</v>
      </c>
      <c r="B8" s="328" t="s">
        <v>20</v>
      </c>
      <c r="C8" s="274" t="s">
        <v>338</v>
      </c>
      <c r="D8" s="263"/>
      <c r="E8" s="263"/>
      <c r="F8" s="263"/>
      <c r="G8" s="263"/>
      <c r="H8" s="263"/>
      <c r="I8" s="263"/>
      <c r="J8" s="263"/>
      <c r="K8" s="263"/>
      <c r="L8" s="263"/>
    </row>
    <row r="9" spans="1:12" x14ac:dyDescent="0.25">
      <c r="A9" s="326"/>
      <c r="B9" s="328"/>
      <c r="C9" s="274" t="s">
        <v>339</v>
      </c>
      <c r="D9" s="263"/>
      <c r="E9" s="263"/>
      <c r="F9" s="263"/>
      <c r="G9" s="263"/>
      <c r="H9" s="263"/>
      <c r="I9" s="263"/>
      <c r="J9" s="263"/>
      <c r="K9" s="263"/>
      <c r="L9" s="263"/>
    </row>
    <row r="10" spans="1:12" ht="13.5" customHeight="1" x14ac:dyDescent="0.25">
      <c r="A10" s="326"/>
      <c r="B10" s="328"/>
      <c r="C10" s="274"/>
      <c r="D10" s="263"/>
      <c r="E10" s="263"/>
      <c r="F10" s="263"/>
      <c r="G10" s="263"/>
      <c r="H10" s="263"/>
      <c r="I10" s="263"/>
      <c r="J10" s="263"/>
      <c r="K10" s="263"/>
      <c r="L10" s="263"/>
    </row>
    <row r="11" spans="1:12" hidden="1" x14ac:dyDescent="0.25">
      <c r="A11" s="326"/>
      <c r="B11" s="328"/>
      <c r="C11" s="274"/>
      <c r="D11" s="263"/>
      <c r="E11" s="263"/>
      <c r="F11" s="263"/>
      <c r="G11" s="263"/>
      <c r="H11" s="263"/>
      <c r="I11" s="263"/>
      <c r="J11" s="263"/>
      <c r="K11" s="263"/>
      <c r="L11" s="263"/>
    </row>
    <row r="12" spans="1:12" hidden="1" x14ac:dyDescent="0.25">
      <c r="A12" s="326"/>
      <c r="B12" s="328"/>
      <c r="C12" s="274"/>
      <c r="D12" s="263"/>
      <c r="E12" s="263"/>
      <c r="F12" s="263"/>
      <c r="G12" s="263"/>
      <c r="H12" s="263"/>
      <c r="I12" s="263"/>
      <c r="J12" s="263"/>
      <c r="K12" s="263"/>
      <c r="L12" s="263"/>
    </row>
    <row r="13" spans="1:12" hidden="1" x14ac:dyDescent="0.25">
      <c r="A13" s="326"/>
      <c r="B13" s="328"/>
      <c r="C13" s="274"/>
      <c r="D13" s="263"/>
      <c r="E13" s="263"/>
      <c r="F13" s="263"/>
      <c r="G13" s="263"/>
      <c r="H13" s="263"/>
      <c r="I13" s="263"/>
      <c r="J13" s="263"/>
      <c r="K13" s="263"/>
      <c r="L13" s="263"/>
    </row>
    <row r="14" spans="1:12" ht="15.75" hidden="1" thickBot="1" x14ac:dyDescent="0.3">
      <c r="A14" s="327"/>
      <c r="B14" s="329"/>
      <c r="C14" s="276"/>
      <c r="D14" s="263"/>
      <c r="E14" s="263"/>
      <c r="F14" s="263"/>
      <c r="G14" s="263"/>
      <c r="H14" s="263"/>
      <c r="I14" s="263"/>
      <c r="J14" s="263"/>
      <c r="K14" s="263"/>
      <c r="L14" s="263"/>
    </row>
    <row r="15" spans="1:12" x14ac:dyDescent="0.25">
      <c r="A15" s="277"/>
      <c r="B15" s="278"/>
      <c r="C15" s="279"/>
      <c r="D15" s="263"/>
      <c r="E15" s="263"/>
      <c r="F15" s="263"/>
      <c r="G15" s="263"/>
      <c r="H15" s="263"/>
      <c r="I15" s="263"/>
      <c r="J15" s="263"/>
      <c r="K15" s="263"/>
      <c r="L15" s="263"/>
    </row>
    <row r="16" spans="1:12" x14ac:dyDescent="0.25">
      <c r="A16" s="245"/>
      <c r="B16" s="298"/>
      <c r="C16" s="299"/>
      <c r="D16" s="263"/>
      <c r="E16" s="263"/>
      <c r="F16" s="263"/>
      <c r="G16" s="263"/>
      <c r="H16" s="263"/>
      <c r="I16" s="263"/>
      <c r="J16" s="263"/>
      <c r="K16" s="263"/>
      <c r="L16" s="263"/>
    </row>
    <row r="17" spans="1:10" ht="25.5" customHeight="1" x14ac:dyDescent="0.25">
      <c r="A17" s="245" t="s">
        <v>22</v>
      </c>
      <c r="B17" s="319" t="s">
        <v>332</v>
      </c>
      <c r="C17" s="319"/>
      <c r="D17" s="293"/>
      <c r="E17" s="293"/>
      <c r="F17" s="293"/>
      <c r="G17" s="293"/>
    </row>
    <row r="18" spans="1:10" ht="15.75" customHeight="1" x14ac:dyDescent="0.25">
      <c r="A18" s="245"/>
      <c r="B18" s="322" t="s">
        <v>362</v>
      </c>
      <c r="C18" s="322"/>
      <c r="D18" s="293"/>
      <c r="E18" s="293"/>
      <c r="F18" s="293"/>
      <c r="G18" s="293"/>
    </row>
    <row r="19" spans="1:10" ht="29.25" customHeight="1" x14ac:dyDescent="0.25">
      <c r="A19" s="245" t="s">
        <v>23</v>
      </c>
      <c r="B19" s="319" t="s">
        <v>24</v>
      </c>
      <c r="C19" s="319"/>
      <c r="D19" s="319"/>
      <c r="E19" s="319"/>
      <c r="F19" s="319"/>
      <c r="G19" s="319"/>
    </row>
    <row r="20" spans="1:10" ht="18.75" customHeight="1" x14ac:dyDescent="0.25">
      <c r="A20" s="245"/>
      <c r="B20" s="322" t="s">
        <v>342</v>
      </c>
      <c r="C20" s="322"/>
      <c r="D20" s="322"/>
      <c r="E20" s="322"/>
      <c r="F20" s="322"/>
      <c r="G20" s="293"/>
    </row>
    <row r="21" spans="1:10" ht="30" hidden="1" customHeight="1" x14ac:dyDescent="0.25">
      <c r="A21" s="245" t="s">
        <v>16</v>
      </c>
      <c r="B21" s="319" t="s">
        <v>25</v>
      </c>
      <c r="C21" s="319"/>
      <c r="D21" s="319"/>
      <c r="E21" s="319"/>
      <c r="F21" s="319"/>
      <c r="G21" s="319"/>
    </row>
    <row r="22" spans="1:10" ht="392.25" customHeight="1" x14ac:dyDescent="0.25">
      <c r="A22" s="245"/>
      <c r="B22" s="323" t="s">
        <v>345</v>
      </c>
      <c r="C22" s="324"/>
      <c r="D22" s="324"/>
      <c r="E22" s="324"/>
      <c r="F22" s="324"/>
      <c r="G22" s="324"/>
    </row>
    <row r="23" spans="1:10" x14ac:dyDescent="0.25">
      <c r="A23" s="245" t="s">
        <v>17</v>
      </c>
      <c r="B23" s="319" t="s">
        <v>26</v>
      </c>
      <c r="C23" s="319"/>
      <c r="D23" s="293"/>
      <c r="E23" s="293"/>
      <c r="F23" s="293"/>
      <c r="G23" s="293"/>
    </row>
    <row r="24" spans="1:10" ht="10.5" customHeight="1" x14ac:dyDescent="0.25">
      <c r="A24" s="245"/>
      <c r="B24" s="320"/>
      <c r="C24" s="320"/>
      <c r="D24" s="320"/>
      <c r="E24" s="320"/>
      <c r="F24" s="320"/>
      <c r="G24" s="320"/>
    </row>
    <row r="25" spans="1:10" hidden="1" x14ac:dyDescent="0.25">
      <c r="A25" s="245"/>
      <c r="B25" s="320"/>
      <c r="C25" s="320"/>
      <c r="D25" s="320"/>
      <c r="E25" s="320"/>
      <c r="F25" s="320"/>
      <c r="G25" s="320"/>
    </row>
    <row r="26" spans="1:10" ht="18" customHeight="1" x14ac:dyDescent="0.25">
      <c r="A26" s="247" t="s">
        <v>27</v>
      </c>
      <c r="B26" s="321" t="s">
        <v>28</v>
      </c>
      <c r="C26" s="321"/>
      <c r="D26" s="293"/>
      <c r="E26" s="293"/>
      <c r="F26" s="293"/>
      <c r="G26" s="293"/>
    </row>
    <row r="27" spans="1:10" ht="11.25" customHeight="1" x14ac:dyDescent="0.25">
      <c r="A27" s="245" t="s">
        <v>6</v>
      </c>
      <c r="B27" s="281"/>
      <c r="C27" s="248"/>
      <c r="D27" s="293"/>
      <c r="E27" s="293"/>
      <c r="F27" s="293"/>
      <c r="G27" s="293"/>
    </row>
    <row r="28" spans="1:10" ht="79.5" customHeight="1" x14ac:dyDescent="0.25">
      <c r="A28" s="249" t="s">
        <v>7</v>
      </c>
      <c r="B28" s="319" t="s">
        <v>42</v>
      </c>
      <c r="C28" s="319"/>
      <c r="D28" s="319"/>
      <c r="E28" s="319"/>
      <c r="F28" s="319"/>
      <c r="G28" s="319"/>
    </row>
    <row r="29" spans="1:10" x14ac:dyDescent="0.25">
      <c r="A29" s="249"/>
      <c r="B29" s="292" t="s">
        <v>312</v>
      </c>
      <c r="C29" s="248"/>
      <c r="D29" s="293"/>
      <c r="E29" s="293"/>
      <c r="F29" s="293"/>
      <c r="G29" s="293"/>
    </row>
    <row r="30" spans="1:10" ht="30.75" customHeight="1" x14ac:dyDescent="0.25">
      <c r="A30" s="249" t="s">
        <v>10</v>
      </c>
      <c r="B30" s="330" t="s">
        <v>43</v>
      </c>
      <c r="C30" s="330"/>
      <c r="D30" s="293"/>
      <c r="E30" s="293"/>
      <c r="F30" s="293"/>
      <c r="G30" s="293"/>
    </row>
    <row r="31" spans="1:10" ht="30" customHeight="1" x14ac:dyDescent="0.25">
      <c r="A31" s="245"/>
      <c r="B31" s="331" t="s">
        <v>371</v>
      </c>
      <c r="C31" s="332"/>
      <c r="D31" s="293"/>
      <c r="E31" s="293"/>
      <c r="F31" s="293"/>
      <c r="G31" s="293"/>
      <c r="J31" s="312"/>
    </row>
    <row r="32" spans="1:10" ht="34.5" customHeight="1" x14ac:dyDescent="0.25">
      <c r="A32" s="245" t="s">
        <v>44</v>
      </c>
      <c r="B32" s="321" t="s">
        <v>45</v>
      </c>
      <c r="C32" s="321"/>
      <c r="D32" s="321"/>
      <c r="E32" s="321"/>
      <c r="F32" s="321"/>
      <c r="G32" s="293"/>
      <c r="J32" s="312"/>
    </row>
    <row r="33" spans="1:10" ht="21.75" customHeight="1" x14ac:dyDescent="0.25">
      <c r="A33" s="245"/>
      <c r="B33" s="282" t="s">
        <v>313</v>
      </c>
      <c r="C33" s="248"/>
      <c r="D33" s="293"/>
      <c r="E33" s="293"/>
      <c r="F33" s="293"/>
      <c r="G33" s="293"/>
      <c r="J33" s="312"/>
    </row>
    <row r="34" spans="1:10" ht="21.75" customHeight="1" x14ac:dyDescent="0.25">
      <c r="A34" s="245" t="s">
        <v>46</v>
      </c>
      <c r="B34" s="321" t="s">
        <v>47</v>
      </c>
      <c r="C34" s="321"/>
      <c r="D34" s="87"/>
      <c r="E34" s="87"/>
      <c r="F34" s="87"/>
      <c r="G34" s="87"/>
    </row>
    <row r="35" spans="1:10" x14ac:dyDescent="0.25">
      <c r="A35" s="245"/>
      <c r="B35" s="282" t="s">
        <v>314</v>
      </c>
      <c r="C35" s="248"/>
      <c r="D35" s="293"/>
      <c r="E35" s="293"/>
      <c r="F35" s="293"/>
      <c r="G35" s="293"/>
    </row>
    <row r="36" spans="1:10" ht="36" customHeight="1" x14ac:dyDescent="0.25">
      <c r="A36" s="245" t="s">
        <v>48</v>
      </c>
      <c r="B36" s="321" t="s">
        <v>49</v>
      </c>
      <c r="C36" s="321"/>
      <c r="D36" s="321"/>
      <c r="E36" s="321"/>
      <c r="F36" s="321"/>
      <c r="G36" s="293"/>
    </row>
    <row r="37" spans="1:10" x14ac:dyDescent="0.25">
      <c r="A37" s="250"/>
      <c r="B37" s="282" t="s">
        <v>315</v>
      </c>
      <c r="C37" s="248"/>
      <c r="D37" s="293"/>
      <c r="E37" s="293"/>
      <c r="F37" s="293"/>
      <c r="G37" s="293"/>
    </row>
    <row r="38" spans="1:10" ht="24.75" customHeight="1" x14ac:dyDescent="0.25">
      <c r="A38" s="250" t="s">
        <v>50</v>
      </c>
      <c r="B38" s="319" t="s">
        <v>51</v>
      </c>
      <c r="C38" s="319"/>
      <c r="D38" s="319"/>
      <c r="E38" s="319"/>
      <c r="F38" s="319"/>
      <c r="G38" s="319"/>
    </row>
    <row r="39" spans="1:10" x14ac:dyDescent="0.25">
      <c r="A39" s="250"/>
      <c r="B39" s="292" t="s">
        <v>97</v>
      </c>
      <c r="C39" s="248"/>
      <c r="D39" s="293"/>
      <c r="E39" s="293"/>
      <c r="F39" s="293"/>
      <c r="G39" s="293"/>
    </row>
    <row r="40" spans="1:10" ht="41.25" customHeight="1" x14ac:dyDescent="0.25">
      <c r="A40" s="251" t="s">
        <v>52</v>
      </c>
      <c r="B40" s="319" t="s">
        <v>71</v>
      </c>
      <c r="C40" s="319"/>
      <c r="D40" s="319"/>
      <c r="E40" s="319"/>
      <c r="F40" s="319"/>
      <c r="G40" s="319"/>
    </row>
    <row r="41" spans="1:10" ht="16.5" customHeight="1" x14ac:dyDescent="0.25">
      <c r="A41" s="251"/>
      <c r="B41" s="282" t="s">
        <v>316</v>
      </c>
      <c r="C41" s="248"/>
      <c r="D41" s="293"/>
      <c r="E41" s="293"/>
      <c r="F41" s="293"/>
      <c r="G41" s="293"/>
    </row>
    <row r="42" spans="1:10" ht="27" customHeight="1" x14ac:dyDescent="0.25">
      <c r="A42" s="251" t="s">
        <v>54</v>
      </c>
      <c r="B42" s="321" t="s">
        <v>53</v>
      </c>
      <c r="C42" s="321"/>
      <c r="D42" s="321"/>
      <c r="E42" s="321"/>
      <c r="F42" s="321"/>
      <c r="G42" s="321"/>
    </row>
    <row r="43" spans="1:10" x14ac:dyDescent="0.25">
      <c r="A43" s="251"/>
      <c r="B43" s="282" t="s">
        <v>320</v>
      </c>
      <c r="C43" s="248" t="s">
        <v>317</v>
      </c>
      <c r="D43" s="293"/>
      <c r="E43" s="293"/>
      <c r="F43" s="293"/>
      <c r="G43" s="293"/>
    </row>
    <row r="44" spans="1:10" ht="34.5" customHeight="1" x14ac:dyDescent="0.25">
      <c r="A44" s="251" t="s">
        <v>59</v>
      </c>
      <c r="B44" s="321" t="s">
        <v>55</v>
      </c>
      <c r="C44" s="321"/>
      <c r="D44" s="321"/>
      <c r="E44" s="321"/>
      <c r="F44" s="321"/>
      <c r="G44" s="321"/>
    </row>
    <row r="45" spans="1:10" x14ac:dyDescent="0.25">
      <c r="A45" s="245"/>
      <c r="B45" s="281" t="s">
        <v>58</v>
      </c>
      <c r="C45" s="248"/>
      <c r="D45" s="293"/>
      <c r="E45" s="293"/>
      <c r="F45" s="293"/>
      <c r="G45" s="293"/>
    </row>
    <row r="46" spans="1:10" x14ac:dyDescent="0.25">
      <c r="A46" s="245"/>
      <c r="B46" s="281" t="s">
        <v>56</v>
      </c>
      <c r="C46" s="248"/>
      <c r="D46" s="293"/>
      <c r="E46" s="293"/>
      <c r="F46" s="293"/>
      <c r="G46" s="293"/>
    </row>
    <row r="47" spans="1:10" x14ac:dyDescent="0.25">
      <c r="A47" s="245"/>
      <c r="B47" s="252" t="s">
        <v>57</v>
      </c>
      <c r="C47" s="253"/>
      <c r="D47" s="293"/>
      <c r="E47" s="293"/>
      <c r="F47" s="293"/>
      <c r="G47" s="293"/>
    </row>
    <row r="48" spans="1:10" x14ac:dyDescent="0.25">
      <c r="A48" s="250"/>
      <c r="B48" s="282" t="s">
        <v>318</v>
      </c>
      <c r="C48" s="248"/>
      <c r="D48" s="293"/>
      <c r="E48" s="293"/>
      <c r="F48" s="293"/>
      <c r="G48" s="293"/>
    </row>
    <row r="49" spans="1:7" ht="41.25" customHeight="1" x14ac:dyDescent="0.25">
      <c r="A49" s="254" t="s">
        <v>61</v>
      </c>
      <c r="B49" s="313" t="s">
        <v>60</v>
      </c>
      <c r="C49" s="313"/>
      <c r="D49" s="313"/>
      <c r="E49" s="313"/>
      <c r="F49" s="313"/>
      <c r="G49" s="313"/>
    </row>
    <row r="50" spans="1:7" x14ac:dyDescent="0.25">
      <c r="A50" s="254"/>
      <c r="B50" s="283" t="s">
        <v>98</v>
      </c>
      <c r="C50" s="293"/>
      <c r="D50" s="293"/>
      <c r="E50" s="293"/>
      <c r="F50" s="293"/>
      <c r="G50" s="293"/>
    </row>
    <row r="51" spans="1:7" ht="30" customHeight="1" x14ac:dyDescent="0.25">
      <c r="A51" s="254" t="s">
        <v>63</v>
      </c>
      <c r="B51" s="313" t="s">
        <v>62</v>
      </c>
      <c r="C51" s="313"/>
      <c r="D51" s="313"/>
      <c r="E51" s="313"/>
      <c r="F51" s="313"/>
      <c r="G51" s="313"/>
    </row>
    <row r="52" spans="1:7" ht="18.75" customHeight="1" x14ac:dyDescent="0.25">
      <c r="A52" s="254"/>
      <c r="B52" s="283" t="s">
        <v>321</v>
      </c>
      <c r="C52" s="293"/>
      <c r="D52" s="293"/>
      <c r="E52" s="293"/>
      <c r="F52" s="293"/>
      <c r="G52" s="293"/>
    </row>
    <row r="53" spans="1:7" ht="27.75" customHeight="1" x14ac:dyDescent="0.25">
      <c r="A53" s="254" t="s">
        <v>65</v>
      </c>
      <c r="B53" s="313" t="s">
        <v>64</v>
      </c>
      <c r="C53" s="313"/>
      <c r="D53" s="313"/>
      <c r="E53" s="313"/>
      <c r="F53" s="313"/>
      <c r="G53" s="313"/>
    </row>
    <row r="54" spans="1:7" ht="18.75" customHeight="1" x14ac:dyDescent="0.25">
      <c r="A54" s="254"/>
      <c r="B54" s="283" t="s">
        <v>322</v>
      </c>
      <c r="C54" s="293"/>
      <c r="D54" s="293"/>
      <c r="E54" s="293"/>
      <c r="F54" s="293"/>
      <c r="G54" s="293"/>
    </row>
    <row r="55" spans="1:7" ht="28.5" customHeight="1" x14ac:dyDescent="0.25">
      <c r="A55" s="254" t="s">
        <v>67</v>
      </c>
      <c r="B55" s="313" t="s">
        <v>66</v>
      </c>
      <c r="C55" s="313"/>
      <c r="D55" s="313"/>
      <c r="E55" s="313"/>
      <c r="F55" s="313"/>
      <c r="G55" s="313"/>
    </row>
    <row r="56" spans="1:7" ht="18.75" customHeight="1" x14ac:dyDescent="0.25">
      <c r="A56" s="255"/>
      <c r="B56" s="282" t="s">
        <v>323</v>
      </c>
      <c r="C56" s="293"/>
      <c r="D56" s="293"/>
      <c r="E56" s="293"/>
      <c r="F56" s="293"/>
      <c r="G56" s="293"/>
    </row>
    <row r="57" spans="1:7" ht="18.75" customHeight="1" x14ac:dyDescent="0.25">
      <c r="A57" s="255"/>
      <c r="B57" s="318"/>
      <c r="C57" s="318"/>
      <c r="D57" s="293"/>
      <c r="E57" s="293"/>
      <c r="F57" s="293"/>
      <c r="G57" s="293"/>
    </row>
    <row r="58" spans="1:7" ht="18.75" customHeight="1" x14ac:dyDescent="0.25">
      <c r="A58" s="254" t="s">
        <v>69</v>
      </c>
      <c r="B58" s="315" t="s">
        <v>68</v>
      </c>
      <c r="C58" s="315"/>
      <c r="D58" s="315"/>
      <c r="E58" s="315"/>
      <c r="F58" s="315"/>
      <c r="G58" s="315"/>
    </row>
    <row r="59" spans="1:7" ht="18.75" customHeight="1" x14ac:dyDescent="0.25">
      <c r="A59" s="254"/>
      <c r="B59" s="282" t="s">
        <v>324</v>
      </c>
      <c r="C59" s="293"/>
      <c r="D59" s="293"/>
      <c r="E59" s="293"/>
      <c r="F59" s="293"/>
      <c r="G59" s="293"/>
    </row>
    <row r="60" spans="1:7" ht="18.75" customHeight="1" x14ac:dyDescent="0.25">
      <c r="A60" s="254" t="s">
        <v>72</v>
      </c>
      <c r="B60" s="314" t="s">
        <v>70</v>
      </c>
      <c r="C60" s="314"/>
      <c r="D60" s="314"/>
      <c r="E60" s="314"/>
      <c r="F60" s="314"/>
      <c r="G60" s="293"/>
    </row>
    <row r="61" spans="1:7" ht="18.75" customHeight="1" x14ac:dyDescent="0.25">
      <c r="A61" s="254"/>
      <c r="B61" s="282" t="s">
        <v>325</v>
      </c>
      <c r="C61" s="293"/>
      <c r="D61" s="293"/>
      <c r="E61" s="293"/>
      <c r="F61" s="293"/>
      <c r="G61" s="293"/>
    </row>
    <row r="62" spans="1:7" ht="16.5" hidden="1" customHeight="1" x14ac:dyDescent="0.25">
      <c r="A62" s="254"/>
      <c r="B62" s="293"/>
      <c r="C62" s="293"/>
      <c r="D62" s="293"/>
      <c r="E62" s="293"/>
      <c r="F62" s="293"/>
      <c r="G62" s="293"/>
    </row>
    <row r="63" spans="1:7" ht="16.5" customHeight="1" x14ac:dyDescent="0.25">
      <c r="A63" s="254" t="s">
        <v>73</v>
      </c>
      <c r="B63" s="314" t="s">
        <v>26</v>
      </c>
      <c r="C63" s="314"/>
      <c r="D63" s="314"/>
      <c r="E63" s="314"/>
      <c r="F63" s="314"/>
      <c r="G63" s="293"/>
    </row>
    <row r="64" spans="1:7" ht="13.5" customHeight="1" x14ac:dyDescent="0.25">
      <c r="A64" s="246"/>
      <c r="B64" s="293"/>
      <c r="C64" s="293"/>
      <c r="D64" s="293"/>
      <c r="E64" s="293"/>
      <c r="F64" s="293"/>
      <c r="G64" s="293"/>
    </row>
    <row r="65" spans="1:7" ht="16.5" customHeight="1" x14ac:dyDescent="0.25">
      <c r="A65" s="256" t="s">
        <v>74</v>
      </c>
      <c r="B65" s="293"/>
      <c r="C65" s="293"/>
      <c r="D65" s="293"/>
      <c r="E65" s="293"/>
      <c r="F65" s="293"/>
      <c r="G65" s="293"/>
    </row>
    <row r="66" spans="1:7" ht="16.5" customHeight="1" x14ac:dyDescent="0.25">
      <c r="A66" s="254" t="s">
        <v>75</v>
      </c>
      <c r="B66" s="316" t="s">
        <v>76</v>
      </c>
      <c r="C66" s="316"/>
      <c r="D66" s="316"/>
      <c r="E66" s="316"/>
      <c r="F66" s="316"/>
      <c r="G66" s="293"/>
    </row>
    <row r="67" spans="1:7" ht="16.5" customHeight="1" x14ac:dyDescent="0.25">
      <c r="A67" s="254"/>
      <c r="B67" s="282" t="s">
        <v>327</v>
      </c>
      <c r="C67" s="293"/>
      <c r="D67" s="293"/>
      <c r="E67" s="293"/>
      <c r="F67" s="293"/>
      <c r="G67" s="293"/>
    </row>
    <row r="68" spans="1:7" ht="29.25" customHeight="1" x14ac:dyDescent="0.25">
      <c r="A68" s="254" t="s">
        <v>77</v>
      </c>
      <c r="B68" s="317" t="s">
        <v>78</v>
      </c>
      <c r="C68" s="317"/>
      <c r="D68" s="317"/>
      <c r="E68" s="317"/>
      <c r="F68" s="317"/>
      <c r="G68" s="317"/>
    </row>
    <row r="69" spans="1:7" ht="16.5" customHeight="1" x14ac:dyDescent="0.25">
      <c r="A69" s="254"/>
      <c r="B69" s="282" t="s">
        <v>319</v>
      </c>
      <c r="C69" s="293"/>
      <c r="D69" s="293"/>
      <c r="E69" s="293"/>
      <c r="F69" s="293"/>
      <c r="G69" s="293"/>
    </row>
    <row r="70" spans="1:7" ht="16.5" customHeight="1" x14ac:dyDescent="0.25">
      <c r="A70" s="254" t="s">
        <v>79</v>
      </c>
      <c r="B70" s="317" t="s">
        <v>80</v>
      </c>
      <c r="C70" s="317"/>
      <c r="D70" s="317"/>
      <c r="E70" s="317"/>
      <c r="F70" s="317"/>
      <c r="G70" s="317"/>
    </row>
    <row r="71" spans="1:7" ht="16.5" customHeight="1" x14ac:dyDescent="0.25">
      <c r="A71" s="254"/>
      <c r="B71" s="282" t="s">
        <v>350</v>
      </c>
      <c r="C71" s="293"/>
      <c r="D71" s="293"/>
      <c r="E71" s="293"/>
      <c r="F71" s="293"/>
      <c r="G71" s="293"/>
    </row>
    <row r="72" spans="1:7" ht="30.75" customHeight="1" x14ac:dyDescent="0.25">
      <c r="A72" s="254" t="s">
        <v>81</v>
      </c>
      <c r="B72" s="313" t="s">
        <v>84</v>
      </c>
      <c r="C72" s="313"/>
      <c r="D72" s="313"/>
      <c r="E72" s="313"/>
      <c r="F72" s="313"/>
      <c r="G72" s="293"/>
    </row>
    <row r="73" spans="1:7" ht="16.5" customHeight="1" x14ac:dyDescent="0.25">
      <c r="A73" s="254"/>
      <c r="B73" s="293"/>
      <c r="C73" s="293"/>
      <c r="D73" s="293"/>
      <c r="E73" s="293"/>
      <c r="F73" s="293"/>
      <c r="G73" s="293"/>
    </row>
    <row r="74" spans="1:7" ht="16.5" customHeight="1" x14ac:dyDescent="0.25">
      <c r="A74" s="254" t="s">
        <v>82</v>
      </c>
      <c r="B74" s="314" t="s">
        <v>26</v>
      </c>
      <c r="C74" s="314"/>
      <c r="D74" s="314"/>
      <c r="E74" s="314"/>
      <c r="F74" s="314"/>
      <c r="G74" s="314"/>
    </row>
    <row r="75" spans="1:7" ht="16.5" customHeight="1" x14ac:dyDescent="0.25">
      <c r="A75" s="254"/>
      <c r="B75" s="293"/>
      <c r="C75" s="293"/>
      <c r="D75" s="293"/>
      <c r="E75" s="293"/>
      <c r="F75" s="293"/>
      <c r="G75" s="293"/>
    </row>
    <row r="76" spans="1:7" ht="30" customHeight="1" x14ac:dyDescent="0.25">
      <c r="A76" s="254" t="s">
        <v>83</v>
      </c>
      <c r="B76" s="313" t="s">
        <v>85</v>
      </c>
      <c r="C76" s="313"/>
      <c r="D76" s="313"/>
      <c r="E76" s="313"/>
      <c r="F76" s="313"/>
      <c r="G76" s="313"/>
    </row>
    <row r="77" spans="1:7" ht="16.5" customHeight="1" x14ac:dyDescent="0.25">
      <c r="A77" s="255"/>
      <c r="B77" s="280"/>
      <c r="C77" s="280"/>
      <c r="D77" s="280"/>
      <c r="E77" s="280"/>
      <c r="F77" s="280"/>
      <c r="G77" s="280"/>
    </row>
    <row r="78" spans="1:7" ht="16.5" customHeight="1" x14ac:dyDescent="0.25">
      <c r="A78" s="309"/>
      <c r="B78" s="310"/>
      <c r="C78" s="310"/>
      <c r="D78" s="310"/>
      <c r="E78" s="310"/>
      <c r="F78" s="310"/>
      <c r="G78" s="310"/>
    </row>
    <row r="79" spans="1:7" ht="16.5" customHeight="1" x14ac:dyDescent="0.25">
      <c r="A79" s="309"/>
      <c r="B79" s="310"/>
      <c r="C79" s="310"/>
      <c r="D79" s="310"/>
      <c r="E79" s="310"/>
      <c r="F79" s="310"/>
      <c r="G79" s="310"/>
    </row>
    <row r="80" spans="1:7" x14ac:dyDescent="0.25">
      <c r="A80" s="257"/>
      <c r="B80" s="257"/>
      <c r="C80" s="257"/>
      <c r="D80" s="257"/>
      <c r="E80" s="257"/>
      <c r="F80" s="257"/>
      <c r="G80" s="257"/>
    </row>
    <row r="81" spans="1:11" x14ac:dyDescent="0.25">
      <c r="A81" s="257"/>
      <c r="B81" s="257"/>
      <c r="C81" s="257"/>
      <c r="D81" s="257"/>
      <c r="E81" s="257"/>
      <c r="F81" s="257"/>
      <c r="G81" s="257"/>
    </row>
    <row r="82" spans="1:11" ht="24.75" customHeight="1" x14ac:dyDescent="0.25">
      <c r="A82" s="258"/>
      <c r="B82" s="46" t="s">
        <v>176</v>
      </c>
      <c r="C82" s="285" t="s">
        <v>363</v>
      </c>
      <c r="D82" s="333" t="s">
        <v>177</v>
      </c>
      <c r="E82" s="333"/>
      <c r="F82" s="333"/>
      <c r="G82" s="259"/>
      <c r="I82" s="333"/>
      <c r="J82" s="333"/>
      <c r="K82" s="333"/>
    </row>
    <row r="83" spans="1:11" s="288" customFormat="1" ht="15" customHeight="1" x14ac:dyDescent="0.2">
      <c r="A83" s="286"/>
      <c r="B83" s="68" t="s">
        <v>178</v>
      </c>
      <c r="C83" s="95" t="s">
        <v>360</v>
      </c>
      <c r="D83" s="334" t="s">
        <v>95</v>
      </c>
      <c r="E83" s="334"/>
      <c r="F83" s="334"/>
      <c r="G83" s="287"/>
      <c r="I83" s="334"/>
      <c r="J83" s="334"/>
      <c r="K83" s="334"/>
    </row>
    <row r="84" spans="1:11" x14ac:dyDescent="0.25">
      <c r="A84" s="258"/>
      <c r="B84" s="46"/>
      <c r="C84" s="46"/>
      <c r="D84" s="260"/>
      <c r="E84" s="260"/>
      <c r="F84" s="260"/>
      <c r="G84" s="259"/>
    </row>
    <row r="85" spans="1:11" ht="32.25" customHeight="1" x14ac:dyDescent="0.25">
      <c r="A85" s="335" t="s">
        <v>334</v>
      </c>
      <c r="B85" s="335"/>
      <c r="C85" s="46"/>
      <c r="D85" s="260"/>
      <c r="E85" s="260"/>
      <c r="F85" s="260"/>
      <c r="G85" s="259"/>
    </row>
    <row r="86" spans="1:11" x14ac:dyDescent="0.25">
      <c r="A86" s="284"/>
    </row>
    <row r="87" spans="1:11" x14ac:dyDescent="0.25">
      <c r="A87" s="284"/>
    </row>
    <row r="88" spans="1:11" x14ac:dyDescent="0.25">
      <c r="A88" s="284"/>
    </row>
    <row r="89" spans="1:11" x14ac:dyDescent="0.25">
      <c r="A89" s="284"/>
    </row>
    <row r="90" spans="1:11" x14ac:dyDescent="0.25">
      <c r="A90" s="284"/>
    </row>
    <row r="91" spans="1:11" x14ac:dyDescent="0.25">
      <c r="A91" s="284"/>
    </row>
    <row r="92" spans="1:11" x14ac:dyDescent="0.25">
      <c r="A92" s="284"/>
    </row>
    <row r="93" spans="1:11" x14ac:dyDescent="0.25">
      <c r="A93" s="284"/>
    </row>
    <row r="94" spans="1:11" x14ac:dyDescent="0.25">
      <c r="A94" s="284"/>
    </row>
    <row r="95" spans="1:11" x14ac:dyDescent="0.25">
      <c r="A95" s="284"/>
    </row>
    <row r="96" spans="1:11" x14ac:dyDescent="0.25">
      <c r="A96" s="284"/>
    </row>
    <row r="97" spans="1:1" x14ac:dyDescent="0.25">
      <c r="A97" s="284"/>
    </row>
    <row r="98" spans="1:1" x14ac:dyDescent="0.25">
      <c r="A98" s="284"/>
    </row>
    <row r="99" spans="1:1" x14ac:dyDescent="0.25">
      <c r="A99" s="284"/>
    </row>
    <row r="100" spans="1:1" x14ac:dyDescent="0.25">
      <c r="A100" s="284"/>
    </row>
    <row r="101" spans="1:1" x14ac:dyDescent="0.25">
      <c r="A101" s="284"/>
    </row>
    <row r="102" spans="1:1" x14ac:dyDescent="0.25">
      <c r="A102" s="284"/>
    </row>
    <row r="103" spans="1:1" x14ac:dyDescent="0.25">
      <c r="A103" s="284"/>
    </row>
    <row r="104" spans="1:1" x14ac:dyDescent="0.25">
      <c r="A104" s="284"/>
    </row>
    <row r="105" spans="1:1" x14ac:dyDescent="0.25">
      <c r="A105" s="284"/>
    </row>
    <row r="106" spans="1:1" x14ac:dyDescent="0.25">
      <c r="A106" s="284"/>
    </row>
    <row r="107" spans="1:1" x14ac:dyDescent="0.25">
      <c r="A107" s="284"/>
    </row>
    <row r="108" spans="1:1" x14ac:dyDescent="0.25">
      <c r="A108" s="284"/>
    </row>
    <row r="109" spans="1:1" x14ac:dyDescent="0.25">
      <c r="A109" s="284"/>
    </row>
    <row r="110" spans="1:1" x14ac:dyDescent="0.25">
      <c r="A110" s="284"/>
    </row>
    <row r="111" spans="1:1" x14ac:dyDescent="0.25">
      <c r="A111" s="284"/>
    </row>
    <row r="112" spans="1:1" x14ac:dyDescent="0.25">
      <c r="A112" s="284"/>
    </row>
    <row r="113" spans="1:1" x14ac:dyDescent="0.25">
      <c r="A113" s="284"/>
    </row>
    <row r="114" spans="1:1" x14ac:dyDescent="0.25">
      <c r="A114" s="284"/>
    </row>
    <row r="115" spans="1:1" x14ac:dyDescent="0.25">
      <c r="A115" s="284"/>
    </row>
    <row r="116" spans="1:1" x14ac:dyDescent="0.25">
      <c r="A116" s="284"/>
    </row>
    <row r="117" spans="1:1" x14ac:dyDescent="0.25">
      <c r="A117" s="284"/>
    </row>
    <row r="118" spans="1:1" x14ac:dyDescent="0.25">
      <c r="A118" s="284"/>
    </row>
    <row r="119" spans="1:1" x14ac:dyDescent="0.25">
      <c r="A119" s="284"/>
    </row>
    <row r="120" spans="1:1" x14ac:dyDescent="0.25">
      <c r="A120" s="284"/>
    </row>
    <row r="121" spans="1:1" x14ac:dyDescent="0.25">
      <c r="A121" s="284"/>
    </row>
    <row r="122" spans="1:1" x14ac:dyDescent="0.25">
      <c r="A122" s="284"/>
    </row>
    <row r="123" spans="1:1" x14ac:dyDescent="0.25">
      <c r="A123" s="284"/>
    </row>
    <row r="124" spans="1:1" x14ac:dyDescent="0.25">
      <c r="A124" s="284"/>
    </row>
    <row r="125" spans="1:1" x14ac:dyDescent="0.25">
      <c r="A125" s="284"/>
    </row>
    <row r="126" spans="1:1" x14ac:dyDescent="0.25">
      <c r="A126" s="284"/>
    </row>
    <row r="127" spans="1:1" x14ac:dyDescent="0.25">
      <c r="A127" s="284"/>
    </row>
    <row r="128" spans="1:1" x14ac:dyDescent="0.25">
      <c r="A128" s="284"/>
    </row>
    <row r="129" spans="1:1" x14ac:dyDescent="0.25">
      <c r="A129" s="284"/>
    </row>
    <row r="130" spans="1:1" x14ac:dyDescent="0.25">
      <c r="A130" s="284"/>
    </row>
    <row r="131" spans="1:1" x14ac:dyDescent="0.25">
      <c r="A131" s="284"/>
    </row>
    <row r="132" spans="1:1" x14ac:dyDescent="0.25">
      <c r="A132" s="284"/>
    </row>
    <row r="133" spans="1:1" x14ac:dyDescent="0.25">
      <c r="A133" s="284"/>
    </row>
    <row r="134" spans="1:1" x14ac:dyDescent="0.25">
      <c r="A134" s="284"/>
    </row>
    <row r="135" spans="1:1" x14ac:dyDescent="0.25">
      <c r="A135" s="284"/>
    </row>
    <row r="136" spans="1:1" x14ac:dyDescent="0.25">
      <c r="A136" s="284"/>
    </row>
    <row r="137" spans="1:1" x14ac:dyDescent="0.25">
      <c r="A137" s="284"/>
    </row>
    <row r="138" spans="1:1" x14ac:dyDescent="0.25">
      <c r="A138" s="284"/>
    </row>
    <row r="139" spans="1:1" x14ac:dyDescent="0.25">
      <c r="A139" s="284"/>
    </row>
    <row r="140" spans="1:1" x14ac:dyDescent="0.25">
      <c r="A140" s="284"/>
    </row>
    <row r="141" spans="1:1" x14ac:dyDescent="0.25">
      <c r="A141" s="284"/>
    </row>
    <row r="142" spans="1:1" x14ac:dyDescent="0.25">
      <c r="A142" s="284"/>
    </row>
    <row r="143" spans="1:1" x14ac:dyDescent="0.25">
      <c r="A143" s="284"/>
    </row>
    <row r="144" spans="1:1" x14ac:dyDescent="0.25">
      <c r="A144" s="284"/>
    </row>
    <row r="145" spans="1:1" x14ac:dyDescent="0.25">
      <c r="A145" s="284"/>
    </row>
    <row r="146" spans="1:1" x14ac:dyDescent="0.25">
      <c r="A146" s="284"/>
    </row>
    <row r="147" spans="1:1" x14ac:dyDescent="0.25">
      <c r="A147" s="284"/>
    </row>
    <row r="148" spans="1:1" x14ac:dyDescent="0.25">
      <c r="A148" s="284"/>
    </row>
    <row r="149" spans="1:1" x14ac:dyDescent="0.25">
      <c r="A149" s="284"/>
    </row>
    <row r="150" spans="1:1" x14ac:dyDescent="0.25">
      <c r="A150" s="284"/>
    </row>
    <row r="151" spans="1:1" x14ac:dyDescent="0.25">
      <c r="A151" s="284"/>
    </row>
    <row r="152" spans="1:1" x14ac:dyDescent="0.25">
      <c r="A152" s="284"/>
    </row>
    <row r="153" spans="1:1" x14ac:dyDescent="0.25">
      <c r="A153" s="284"/>
    </row>
    <row r="154" spans="1:1" x14ac:dyDescent="0.25">
      <c r="A154" s="284"/>
    </row>
    <row r="155" spans="1:1" x14ac:dyDescent="0.25">
      <c r="A155" s="284"/>
    </row>
    <row r="156" spans="1:1" x14ac:dyDescent="0.25">
      <c r="A156" s="284"/>
    </row>
    <row r="157" spans="1:1" x14ac:dyDescent="0.25">
      <c r="A157" s="284"/>
    </row>
    <row r="158" spans="1:1" x14ac:dyDescent="0.25">
      <c r="A158" s="284"/>
    </row>
    <row r="159" spans="1:1" x14ac:dyDescent="0.25">
      <c r="A159" s="284"/>
    </row>
    <row r="160" spans="1:1" x14ac:dyDescent="0.25">
      <c r="A160" s="284"/>
    </row>
    <row r="161" spans="1:1" x14ac:dyDescent="0.25">
      <c r="A161" s="284"/>
    </row>
    <row r="162" spans="1:1" x14ac:dyDescent="0.25">
      <c r="A162" s="284"/>
    </row>
    <row r="163" spans="1:1" x14ac:dyDescent="0.25">
      <c r="A163" s="284"/>
    </row>
    <row r="164" spans="1:1" x14ac:dyDescent="0.25">
      <c r="A164" s="284"/>
    </row>
    <row r="165" spans="1:1" x14ac:dyDescent="0.25">
      <c r="A165" s="284"/>
    </row>
    <row r="166" spans="1:1" x14ac:dyDescent="0.25">
      <c r="A166" s="284"/>
    </row>
    <row r="167" spans="1:1" x14ac:dyDescent="0.25">
      <c r="A167" s="284"/>
    </row>
    <row r="168" spans="1:1" x14ac:dyDescent="0.25">
      <c r="A168" s="284"/>
    </row>
    <row r="169" spans="1:1" x14ac:dyDescent="0.25">
      <c r="A169" s="284"/>
    </row>
    <row r="170" spans="1:1" x14ac:dyDescent="0.25">
      <c r="A170" s="284"/>
    </row>
    <row r="171" spans="1:1" x14ac:dyDescent="0.25">
      <c r="A171" s="284"/>
    </row>
    <row r="172" spans="1:1" x14ac:dyDescent="0.25">
      <c r="A172" s="284"/>
    </row>
    <row r="173" spans="1:1" x14ac:dyDescent="0.25">
      <c r="A173" s="284"/>
    </row>
    <row r="174" spans="1:1" x14ac:dyDescent="0.25">
      <c r="A174" s="284"/>
    </row>
    <row r="175" spans="1:1" x14ac:dyDescent="0.25">
      <c r="A175" s="284"/>
    </row>
    <row r="176" spans="1:1" x14ac:dyDescent="0.25">
      <c r="A176" s="284"/>
    </row>
    <row r="177" spans="1:1" x14ac:dyDescent="0.25">
      <c r="A177" s="284"/>
    </row>
    <row r="178" spans="1:1" x14ac:dyDescent="0.25">
      <c r="A178" s="284"/>
    </row>
  </sheetData>
  <mergeCells count="41">
    <mergeCell ref="D82:F82"/>
    <mergeCell ref="I82:K82"/>
    <mergeCell ref="D83:F83"/>
    <mergeCell ref="I83:K83"/>
    <mergeCell ref="A85:B85"/>
    <mergeCell ref="B44:G44"/>
    <mergeCell ref="B34:C34"/>
    <mergeCell ref="B28:G28"/>
    <mergeCell ref="B32:F32"/>
    <mergeCell ref="B40:G40"/>
    <mergeCell ref="B42:G42"/>
    <mergeCell ref="B36:F36"/>
    <mergeCell ref="B38:G38"/>
    <mergeCell ref="B30:C30"/>
    <mergeCell ref="B31:C31"/>
    <mergeCell ref="A3:C3"/>
    <mergeCell ref="A8:A14"/>
    <mergeCell ref="B8:B14"/>
    <mergeCell ref="B17:C17"/>
    <mergeCell ref="B18:C18"/>
    <mergeCell ref="B19:G19"/>
    <mergeCell ref="B21:G21"/>
    <mergeCell ref="B24:G25"/>
    <mergeCell ref="B26:C26"/>
    <mergeCell ref="B20:F20"/>
    <mergeCell ref="B23:C23"/>
    <mergeCell ref="B22:G22"/>
    <mergeCell ref="B49:G49"/>
    <mergeCell ref="B51:G51"/>
    <mergeCell ref="B53:G53"/>
    <mergeCell ref="B55:G55"/>
    <mergeCell ref="B70:G70"/>
    <mergeCell ref="B57:C57"/>
    <mergeCell ref="B72:F72"/>
    <mergeCell ref="B74:G74"/>
    <mergeCell ref="B76:G76"/>
    <mergeCell ref="B58:G58"/>
    <mergeCell ref="B60:F60"/>
    <mergeCell ref="B63:F63"/>
    <mergeCell ref="B66:F66"/>
    <mergeCell ref="B68:G68"/>
  </mergeCells>
  <pageMargins left="0.31496062992125984" right="0.31496062992125984" top="0.35433070866141736" bottom="0.15748031496062992" header="0.31496062992125984" footer="0.31496062992125984"/>
  <pageSetup paperSize="9" scale="77" orientation="portrait" r:id="rId1"/>
  <colBreaks count="2" manualBreakCount="2">
    <brk id="3" max="1048575" man="1"/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view="pageBreakPreview" zoomScale="60" zoomScaleNormal="100" workbookViewId="0">
      <selection activeCell="H26" sqref="H26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7.85546875" customWidth="1"/>
    <col min="5" max="5" width="12" customWidth="1"/>
    <col min="6" max="6" width="7.140625" customWidth="1"/>
    <col min="7" max="7" width="13.7109375" customWidth="1"/>
    <col min="8" max="8" width="13.85546875" customWidth="1"/>
    <col min="9" max="9" width="11.5703125" customWidth="1"/>
    <col min="10" max="10" width="9.5703125" customWidth="1"/>
    <col min="11" max="11" width="11.42578125" customWidth="1"/>
    <col min="12" max="12" width="7.7109375" customWidth="1"/>
    <col min="13" max="13" width="13.140625" customWidth="1"/>
    <col min="14" max="14" width="12.5703125" customWidth="1"/>
    <col min="15" max="15" width="13.42578125" customWidth="1"/>
    <col min="16" max="16" width="15.5703125" customWidth="1"/>
    <col min="17" max="17" width="13.85546875" customWidth="1"/>
  </cols>
  <sheetData>
    <row r="1" spans="1:17" ht="40.5" customHeight="1" thickBot="1" x14ac:dyDescent="0.3">
      <c r="A1" s="347" t="s">
        <v>305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</row>
    <row r="2" spans="1:17" ht="19.5" customHeight="1" x14ac:dyDescent="0.25">
      <c r="A2" s="348" t="s">
        <v>0</v>
      </c>
      <c r="B2" s="350" t="s">
        <v>106</v>
      </c>
      <c r="C2" s="340" t="s">
        <v>293</v>
      </c>
      <c r="D2" s="344" t="s">
        <v>3</v>
      </c>
      <c r="E2" s="345"/>
      <c r="F2" s="345"/>
      <c r="G2" s="345"/>
      <c r="H2" s="346"/>
      <c r="I2" s="344" t="s">
        <v>4</v>
      </c>
      <c r="J2" s="345"/>
      <c r="K2" s="345"/>
      <c r="L2" s="345"/>
      <c r="M2" s="345"/>
      <c r="N2" s="346"/>
      <c r="O2" s="342" t="s">
        <v>174</v>
      </c>
    </row>
    <row r="3" spans="1:17" ht="81" customHeight="1" thickBot="1" x14ac:dyDescent="0.3">
      <c r="A3" s="349"/>
      <c r="B3" s="351"/>
      <c r="C3" s="341"/>
      <c r="D3" s="183" t="s">
        <v>5</v>
      </c>
      <c r="E3" s="183" t="s">
        <v>99</v>
      </c>
      <c r="F3" s="183" t="s">
        <v>169</v>
      </c>
      <c r="G3" s="183" t="s">
        <v>346</v>
      </c>
      <c r="H3" s="180" t="s">
        <v>171</v>
      </c>
      <c r="I3" s="180" t="s">
        <v>172</v>
      </c>
      <c r="J3" s="184" t="s">
        <v>36</v>
      </c>
      <c r="K3" s="74" t="s">
        <v>99</v>
      </c>
      <c r="L3" s="74" t="s">
        <v>169</v>
      </c>
      <c r="M3" s="74" t="s">
        <v>175</v>
      </c>
      <c r="N3" s="74" t="s">
        <v>173</v>
      </c>
      <c r="O3" s="343"/>
    </row>
    <row r="4" spans="1:17" ht="15" customHeight="1" thickBot="1" x14ac:dyDescent="0.3">
      <c r="A4" s="179">
        <v>1</v>
      </c>
      <c r="B4" s="180">
        <v>2</v>
      </c>
      <c r="C4" s="181">
        <v>3</v>
      </c>
      <c r="D4" s="180">
        <v>4</v>
      </c>
      <c r="E4" s="181">
        <v>5</v>
      </c>
      <c r="F4" s="180">
        <v>6</v>
      </c>
      <c r="G4" s="181">
        <v>7</v>
      </c>
      <c r="H4" s="180">
        <v>8</v>
      </c>
      <c r="I4" s="181">
        <v>9</v>
      </c>
      <c r="J4" s="180">
        <v>10</v>
      </c>
      <c r="K4" s="181">
        <v>11</v>
      </c>
      <c r="L4" s="180">
        <v>12</v>
      </c>
      <c r="M4" s="181">
        <v>13</v>
      </c>
      <c r="N4" s="180">
        <v>14</v>
      </c>
      <c r="O4" s="182">
        <v>15</v>
      </c>
    </row>
    <row r="5" spans="1:17" ht="25.5" x14ac:dyDescent="0.25">
      <c r="A5" s="177" t="s">
        <v>153</v>
      </c>
      <c r="B5" s="178" t="s">
        <v>154</v>
      </c>
      <c r="C5" s="201">
        <v>0</v>
      </c>
      <c r="D5" s="201">
        <f t="shared" ref="D5:J5" si="0">D6+D7</f>
        <v>0</v>
      </c>
      <c r="E5" s="201">
        <f t="shared" si="0"/>
        <v>0</v>
      </c>
      <c r="F5" s="201">
        <f t="shared" si="0"/>
        <v>0</v>
      </c>
      <c r="G5" s="201">
        <f t="shared" si="0"/>
        <v>0</v>
      </c>
      <c r="H5" s="201">
        <f>D5+E5+F5+G5</f>
        <v>0</v>
      </c>
      <c r="I5" s="201">
        <f t="shared" si="0"/>
        <v>0</v>
      </c>
      <c r="J5" s="201">
        <f t="shared" si="0"/>
        <v>0</v>
      </c>
      <c r="K5" s="201">
        <f t="shared" ref="K5" si="1">K6+K7</f>
        <v>0</v>
      </c>
      <c r="L5" s="201">
        <f t="shared" ref="L5" si="2">L6+L7</f>
        <v>0</v>
      </c>
      <c r="M5" s="201">
        <f t="shared" ref="M5" si="3">M6+M7</f>
        <v>0</v>
      </c>
      <c r="N5" s="201">
        <f>I5+J5+K5+L5+M5</f>
        <v>0</v>
      </c>
      <c r="O5" s="202">
        <f>C5+H5-N5</f>
        <v>0</v>
      </c>
    </row>
    <row r="6" spans="1:17" ht="51" x14ac:dyDescent="0.25">
      <c r="A6" s="69" t="s">
        <v>7</v>
      </c>
      <c r="B6" s="59" t="s">
        <v>155</v>
      </c>
      <c r="C6" s="201">
        <v>0</v>
      </c>
      <c r="D6" s="203">
        <v>0</v>
      </c>
      <c r="E6" s="204">
        <v>0</v>
      </c>
      <c r="F6" s="203">
        <v>0</v>
      </c>
      <c r="G6" s="203">
        <v>0</v>
      </c>
      <c r="H6" s="203">
        <v>0</v>
      </c>
      <c r="I6" s="203">
        <v>0</v>
      </c>
      <c r="J6" s="205">
        <v>0</v>
      </c>
      <c r="K6" s="206">
        <v>0</v>
      </c>
      <c r="L6" s="206">
        <v>0</v>
      </c>
      <c r="M6" s="206">
        <v>0</v>
      </c>
      <c r="N6" s="207">
        <f t="shared" ref="N6:N17" si="4">I6+J6+K6+L6+M6</f>
        <v>0</v>
      </c>
      <c r="O6" s="208">
        <f t="shared" ref="O6:O17" si="5">C6+H6-N6</f>
        <v>0</v>
      </c>
    </row>
    <row r="7" spans="1:17" ht="25.5" x14ac:dyDescent="0.25">
      <c r="A7" s="70" t="s">
        <v>10</v>
      </c>
      <c r="B7" s="59" t="s">
        <v>156</v>
      </c>
      <c r="C7" s="201">
        <v>0</v>
      </c>
      <c r="D7" s="203">
        <v>0</v>
      </c>
      <c r="E7" s="204">
        <v>0</v>
      </c>
      <c r="F7" s="203">
        <v>0</v>
      </c>
      <c r="G7" s="203">
        <v>0</v>
      </c>
      <c r="H7" s="203">
        <v>0</v>
      </c>
      <c r="I7" s="203">
        <v>0</v>
      </c>
      <c r="J7" s="205">
        <v>0</v>
      </c>
      <c r="K7" s="206">
        <v>0</v>
      </c>
      <c r="L7" s="206">
        <v>0</v>
      </c>
      <c r="M7" s="206">
        <v>0</v>
      </c>
      <c r="N7" s="207">
        <f t="shared" ref="N7" si="6">I7+J7+K7+L7+M7</f>
        <v>0</v>
      </c>
      <c r="O7" s="208">
        <f t="shared" ref="O7" si="7">C7+H7-N7</f>
        <v>0</v>
      </c>
    </row>
    <row r="8" spans="1:17" ht="25.5" x14ac:dyDescent="0.25">
      <c r="A8" s="71" t="s">
        <v>157</v>
      </c>
      <c r="B8" s="60" t="s">
        <v>158</v>
      </c>
      <c r="C8" s="201">
        <v>297598238.80000007</v>
      </c>
      <c r="D8" s="201">
        <f>D9+D16+D17</f>
        <v>0</v>
      </c>
      <c r="E8" s="201">
        <f>E9+E16+E17</f>
        <v>0</v>
      </c>
      <c r="F8" s="201">
        <f>F9+F16+F17</f>
        <v>0</v>
      </c>
      <c r="G8" s="201">
        <f>G9+G16+G17</f>
        <v>6650146.79</v>
      </c>
      <c r="H8" s="203">
        <f t="shared" ref="H8:H17" si="8">D8+E8+F8+G8</f>
        <v>6650146.79</v>
      </c>
      <c r="I8" s="201">
        <f>I9+I16+I17</f>
        <v>89090.1</v>
      </c>
      <c r="J8" s="207">
        <f>J9+J16+J17</f>
        <v>0</v>
      </c>
      <c r="K8" s="207">
        <f>K9+K16+K17</f>
        <v>0</v>
      </c>
      <c r="L8" s="207">
        <f>L9+L16+L17</f>
        <v>0</v>
      </c>
      <c r="M8" s="207">
        <f>M9+M16+M17</f>
        <v>3106537.8</v>
      </c>
      <c r="N8" s="207">
        <f t="shared" si="4"/>
        <v>3195627.9</v>
      </c>
      <c r="O8" s="208">
        <f t="shared" si="5"/>
        <v>301052757.69000012</v>
      </c>
      <c r="Q8" s="215"/>
    </row>
    <row r="9" spans="1:17" x14ac:dyDescent="0.25">
      <c r="A9" s="71" t="s">
        <v>74</v>
      </c>
      <c r="B9" s="60" t="s">
        <v>168</v>
      </c>
      <c r="C9" s="201">
        <v>297598238.80000001</v>
      </c>
      <c r="D9" s="201">
        <f t="shared" ref="D9:O9" si="9">D10+D12+D14+D15+D13</f>
        <v>0</v>
      </c>
      <c r="E9" s="201">
        <f t="shared" si="9"/>
        <v>0</v>
      </c>
      <c r="F9" s="201">
        <f t="shared" si="9"/>
        <v>0</v>
      </c>
      <c r="G9" s="201">
        <f t="shared" si="9"/>
        <v>6650146.79</v>
      </c>
      <c r="H9" s="201">
        <f t="shared" si="9"/>
        <v>6650146.79</v>
      </c>
      <c r="I9" s="201">
        <f t="shared" si="9"/>
        <v>89090.1</v>
      </c>
      <c r="J9" s="201">
        <f t="shared" si="9"/>
        <v>0</v>
      </c>
      <c r="K9" s="201">
        <f t="shared" si="9"/>
        <v>0</v>
      </c>
      <c r="L9" s="201">
        <f t="shared" si="9"/>
        <v>0</v>
      </c>
      <c r="M9" s="201">
        <f t="shared" si="9"/>
        <v>3106537.8</v>
      </c>
      <c r="N9" s="201">
        <f>N10+N12+N14+N15+N13</f>
        <v>3195627.9</v>
      </c>
      <c r="O9" s="201">
        <f t="shared" si="9"/>
        <v>301052757.69</v>
      </c>
      <c r="P9" s="215"/>
    </row>
    <row r="10" spans="1:17" x14ac:dyDescent="0.25">
      <c r="A10" s="70" t="s">
        <v>159</v>
      </c>
      <c r="B10" s="59" t="s">
        <v>160</v>
      </c>
      <c r="C10" s="201">
        <v>297029688.06</v>
      </c>
      <c r="D10" s="203">
        <v>0</v>
      </c>
      <c r="E10" s="204">
        <v>0</v>
      </c>
      <c r="F10" s="203">
        <v>0</v>
      </c>
      <c r="G10" s="305">
        <v>4293745.46</v>
      </c>
      <c r="H10" s="203">
        <f t="shared" ref="H10" si="10">D10+E10+F10+G10</f>
        <v>4293745.46</v>
      </c>
      <c r="I10" s="307">
        <v>89090.1</v>
      </c>
      <c r="J10" s="205"/>
      <c r="K10" s="206"/>
      <c r="L10" s="206"/>
      <c r="M10" s="308">
        <f>3195627.9-I10</f>
        <v>3106537.8</v>
      </c>
      <c r="N10" s="207">
        <f>+I10+M10</f>
        <v>3195627.9</v>
      </c>
      <c r="O10" s="208">
        <f>C10+H10-N10</f>
        <v>298127805.62</v>
      </c>
      <c r="P10" s="306"/>
      <c r="Q10" s="215"/>
    </row>
    <row r="11" spans="1:17" ht="76.5" x14ac:dyDescent="0.25">
      <c r="A11" s="70" t="s">
        <v>161</v>
      </c>
      <c r="B11" s="59" t="s">
        <v>8</v>
      </c>
      <c r="C11" s="201">
        <v>208147699.96999997</v>
      </c>
      <c r="D11" s="203">
        <v>0</v>
      </c>
      <c r="E11" s="204"/>
      <c r="F11" s="203">
        <v>0</v>
      </c>
      <c r="G11" s="203">
        <v>1681967.71</v>
      </c>
      <c r="H11" s="203">
        <f t="shared" si="8"/>
        <v>1681967.71</v>
      </c>
      <c r="I11" s="203"/>
      <c r="J11" s="205"/>
      <c r="K11" s="206"/>
      <c r="L11" s="206"/>
      <c r="M11" s="203">
        <v>362681.84</v>
      </c>
      <c r="N11" s="207">
        <f>I11+J11+K11+L11+M11</f>
        <v>362681.84</v>
      </c>
      <c r="O11" s="208">
        <f>C11+H11-N11</f>
        <v>209466985.83999997</v>
      </c>
      <c r="Q11" s="215"/>
    </row>
    <row r="12" spans="1:17" ht="25.5" x14ac:dyDescent="0.25">
      <c r="A12" s="70" t="s">
        <v>162</v>
      </c>
      <c r="B12" s="59" t="s">
        <v>9</v>
      </c>
      <c r="C12" s="201">
        <v>568550.74</v>
      </c>
      <c r="D12" s="203"/>
      <c r="E12" s="204"/>
      <c r="F12" s="203"/>
      <c r="G12" s="305">
        <v>2356401.33</v>
      </c>
      <c r="H12" s="203">
        <f t="shared" si="8"/>
        <v>2356401.33</v>
      </c>
      <c r="I12" s="203"/>
      <c r="J12" s="205"/>
      <c r="K12" s="206"/>
      <c r="L12" s="206"/>
      <c r="M12" s="206"/>
      <c r="N12" s="207">
        <f t="shared" si="4"/>
        <v>0</v>
      </c>
      <c r="O12" s="208">
        <f t="shared" si="5"/>
        <v>2924952.0700000003</v>
      </c>
      <c r="P12" s="215"/>
    </row>
    <row r="13" spans="1:17" ht="25.5" x14ac:dyDescent="0.25">
      <c r="A13" s="70" t="s">
        <v>163</v>
      </c>
      <c r="B13" s="59" t="s">
        <v>11</v>
      </c>
      <c r="C13" s="201">
        <v>0</v>
      </c>
      <c r="D13" s="203"/>
      <c r="E13" s="204"/>
      <c r="F13" s="203"/>
      <c r="G13" s="203"/>
      <c r="H13" s="203">
        <f t="shared" si="8"/>
        <v>0</v>
      </c>
      <c r="I13" s="203"/>
      <c r="J13" s="205"/>
      <c r="K13" s="206"/>
      <c r="L13" s="206"/>
      <c r="M13" s="206"/>
      <c r="N13" s="207">
        <f t="shared" si="4"/>
        <v>0</v>
      </c>
      <c r="O13" s="208">
        <f t="shared" si="5"/>
        <v>0</v>
      </c>
    </row>
    <row r="14" spans="1:17" x14ac:dyDescent="0.25">
      <c r="A14" s="70" t="s">
        <v>81</v>
      </c>
      <c r="B14" s="59" t="s">
        <v>164</v>
      </c>
      <c r="C14" s="201">
        <v>0</v>
      </c>
      <c r="D14" s="203"/>
      <c r="E14" s="204"/>
      <c r="F14" s="203"/>
      <c r="G14" s="203"/>
      <c r="H14" s="203">
        <f t="shared" si="8"/>
        <v>0</v>
      </c>
      <c r="I14" s="203"/>
      <c r="J14" s="205"/>
      <c r="K14" s="206"/>
      <c r="L14" s="206"/>
      <c r="M14" s="206"/>
      <c r="N14" s="207">
        <f t="shared" si="4"/>
        <v>0</v>
      </c>
      <c r="O14" s="208">
        <f t="shared" si="5"/>
        <v>0</v>
      </c>
    </row>
    <row r="15" spans="1:17" x14ac:dyDescent="0.25">
      <c r="A15" s="70" t="s">
        <v>309</v>
      </c>
      <c r="B15" s="59" t="s">
        <v>14</v>
      </c>
      <c r="C15" s="201">
        <v>0</v>
      </c>
      <c r="D15" s="203"/>
      <c r="E15" s="204"/>
      <c r="F15" s="203"/>
      <c r="G15" s="203"/>
      <c r="H15" s="203">
        <f t="shared" si="8"/>
        <v>0</v>
      </c>
      <c r="I15" s="203"/>
      <c r="J15" s="205"/>
      <c r="K15" s="206"/>
      <c r="L15" s="206"/>
      <c r="M15" s="206"/>
      <c r="N15" s="207">
        <f t="shared" si="4"/>
        <v>0</v>
      </c>
      <c r="O15" s="208">
        <f t="shared" si="5"/>
        <v>0</v>
      </c>
    </row>
    <row r="16" spans="1:17" ht="25.5" x14ac:dyDescent="0.25">
      <c r="A16" s="69" t="s">
        <v>83</v>
      </c>
      <c r="B16" s="59" t="s">
        <v>165</v>
      </c>
      <c r="C16" s="201">
        <v>0</v>
      </c>
      <c r="D16" s="203"/>
      <c r="E16" s="204"/>
      <c r="F16" s="203"/>
      <c r="G16" s="203"/>
      <c r="H16" s="203">
        <f t="shared" si="8"/>
        <v>0</v>
      </c>
      <c r="I16" s="203"/>
      <c r="J16" s="205"/>
      <c r="K16" s="206"/>
      <c r="L16" s="206"/>
      <c r="M16" s="206"/>
      <c r="N16" s="207">
        <f t="shared" si="4"/>
        <v>0</v>
      </c>
      <c r="O16" s="208">
        <f t="shared" si="5"/>
        <v>0</v>
      </c>
    </row>
    <row r="17" spans="1:15" ht="26.25" thickBot="1" x14ac:dyDescent="0.3">
      <c r="A17" s="72" t="s">
        <v>166</v>
      </c>
      <c r="B17" s="73" t="s">
        <v>292</v>
      </c>
      <c r="C17" s="209">
        <v>0</v>
      </c>
      <c r="D17" s="210"/>
      <c r="E17" s="211"/>
      <c r="F17" s="210"/>
      <c r="G17" s="210"/>
      <c r="H17" s="212">
        <f t="shared" si="8"/>
        <v>0</v>
      </c>
      <c r="I17" s="210"/>
      <c r="J17" s="210"/>
      <c r="K17" s="213"/>
      <c r="L17" s="213"/>
      <c r="M17" s="213"/>
      <c r="N17" s="209">
        <f t="shared" si="4"/>
        <v>0</v>
      </c>
      <c r="O17" s="214">
        <f t="shared" si="5"/>
        <v>0</v>
      </c>
    </row>
    <row r="18" spans="1:15" x14ac:dyDescent="0.25">
      <c r="A18" s="67"/>
      <c r="B18" s="67"/>
      <c r="C18" s="67"/>
      <c r="F18" s="67"/>
      <c r="G18" s="67"/>
      <c r="H18" s="67"/>
      <c r="I18" s="67"/>
      <c r="J18" s="67"/>
    </row>
    <row r="19" spans="1:15" x14ac:dyDescent="0.25">
      <c r="A19" s="67"/>
      <c r="B19" s="67"/>
      <c r="C19" s="67"/>
      <c r="F19" s="67"/>
      <c r="G19" s="67"/>
      <c r="H19" s="67"/>
      <c r="I19" s="67"/>
      <c r="J19" s="67"/>
    </row>
    <row r="20" spans="1:15" ht="19.5" customHeight="1" x14ac:dyDescent="0.25">
      <c r="A20" s="64"/>
      <c r="B20" s="65" t="s">
        <v>176</v>
      </c>
      <c r="C20" s="290"/>
      <c r="D20" s="66"/>
      <c r="E20" s="66"/>
      <c r="F20" s="66"/>
      <c r="G20" s="336" t="s">
        <v>353</v>
      </c>
      <c r="H20" s="336"/>
      <c r="I20" s="336"/>
      <c r="J20" s="63"/>
      <c r="L20" s="337" t="s">
        <v>177</v>
      </c>
      <c r="M20" s="337"/>
      <c r="N20" s="337"/>
    </row>
    <row r="21" spans="1:15" x14ac:dyDescent="0.25">
      <c r="A21" s="64"/>
      <c r="B21" s="68" t="s">
        <v>178</v>
      </c>
      <c r="C21" s="291"/>
      <c r="D21" s="66"/>
      <c r="E21" s="66"/>
      <c r="F21" s="66"/>
      <c r="G21" s="338" t="s">
        <v>93</v>
      </c>
      <c r="H21" s="338"/>
      <c r="I21" s="338"/>
      <c r="J21" s="63"/>
      <c r="L21" s="334" t="s">
        <v>95</v>
      </c>
      <c r="M21" s="334"/>
      <c r="N21" s="334"/>
    </row>
    <row r="22" spans="1:15" x14ac:dyDescent="0.25">
      <c r="A22" s="64"/>
      <c r="B22" s="65"/>
      <c r="C22" s="65"/>
      <c r="D22" s="66"/>
      <c r="E22" s="66"/>
      <c r="F22" s="66"/>
      <c r="G22" s="66"/>
      <c r="H22" s="66"/>
      <c r="I22" s="66"/>
      <c r="J22" s="63"/>
    </row>
    <row r="23" spans="1:15" ht="30" customHeight="1" x14ac:dyDescent="0.25">
      <c r="A23" s="339" t="s">
        <v>334</v>
      </c>
      <c r="B23" s="339"/>
      <c r="C23" s="65"/>
      <c r="D23" s="66"/>
      <c r="E23" s="66"/>
      <c r="F23" s="66"/>
      <c r="G23" s="66"/>
      <c r="H23" s="66"/>
      <c r="I23" s="66"/>
      <c r="J23" s="63"/>
    </row>
    <row r="24" spans="1:15" x14ac:dyDescent="0.25">
      <c r="A24" s="64"/>
      <c r="B24" s="65"/>
      <c r="C24" s="65"/>
      <c r="D24" s="66"/>
      <c r="E24" s="66"/>
      <c r="F24" s="66"/>
      <c r="G24" s="66"/>
      <c r="H24" s="66"/>
      <c r="I24" s="66"/>
      <c r="J24" s="63"/>
    </row>
    <row r="25" spans="1:15" x14ac:dyDescent="0.25">
      <c r="A25" s="64"/>
      <c r="B25" s="65"/>
      <c r="C25" s="65"/>
      <c r="D25" s="296"/>
      <c r="E25" s="296"/>
      <c r="F25" s="66"/>
      <c r="G25" s="66"/>
      <c r="H25" s="66"/>
      <c r="I25" s="66"/>
      <c r="J25" s="63"/>
    </row>
    <row r="26" spans="1:15" x14ac:dyDescent="0.25">
      <c r="A26" s="64"/>
      <c r="B26" s="65"/>
      <c r="C26" s="65"/>
      <c r="D26" s="296"/>
      <c r="E26" s="296"/>
      <c r="F26" s="66"/>
      <c r="G26" s="66"/>
      <c r="H26" s="66"/>
      <c r="I26" s="63"/>
    </row>
    <row r="27" spans="1:15" x14ac:dyDescent="0.25">
      <c r="A27" s="64"/>
      <c r="B27" s="65"/>
      <c r="C27" s="65"/>
      <c r="D27" s="66"/>
      <c r="E27" s="66"/>
      <c r="F27" s="66"/>
      <c r="G27" s="66"/>
      <c r="H27" s="66"/>
      <c r="I27" s="66"/>
      <c r="J27" s="63"/>
    </row>
    <row r="28" spans="1:15" x14ac:dyDescent="0.25">
      <c r="A28" s="64"/>
      <c r="B28" s="65"/>
      <c r="C28" s="65"/>
      <c r="D28" s="66"/>
      <c r="E28" s="66"/>
      <c r="F28" s="66"/>
      <c r="G28" s="66"/>
      <c r="H28" s="66"/>
      <c r="I28" s="66"/>
      <c r="J28" s="63"/>
    </row>
    <row r="29" spans="1:15" x14ac:dyDescent="0.25">
      <c r="A29" s="61"/>
      <c r="B29" s="62"/>
      <c r="C29" s="62"/>
      <c r="D29" s="63"/>
      <c r="E29" s="63"/>
      <c r="F29" s="63"/>
      <c r="G29" s="63"/>
      <c r="H29" s="63"/>
      <c r="I29" s="63"/>
      <c r="J29" s="63"/>
    </row>
    <row r="30" spans="1:15" x14ac:dyDescent="0.25">
      <c r="A30" s="64"/>
      <c r="B30" s="65"/>
      <c r="C30" s="65"/>
      <c r="D30" s="66"/>
      <c r="E30" s="66"/>
      <c r="F30" s="66"/>
      <c r="G30" s="66"/>
      <c r="H30" s="66"/>
      <c r="I30" s="66"/>
      <c r="J30" s="63"/>
    </row>
    <row r="31" spans="1:15" x14ac:dyDescent="0.25">
      <c r="A31" s="64"/>
      <c r="B31" s="65"/>
      <c r="C31" s="65"/>
      <c r="D31" s="66"/>
      <c r="E31" s="66"/>
      <c r="F31" s="66"/>
      <c r="G31" s="66"/>
      <c r="H31" s="66"/>
      <c r="I31" s="66"/>
      <c r="J31" s="63"/>
    </row>
    <row r="32" spans="1:15" x14ac:dyDescent="0.25">
      <c r="A32" s="64"/>
      <c r="B32" s="65"/>
      <c r="C32" s="65"/>
      <c r="D32" s="66"/>
      <c r="E32" s="66"/>
      <c r="F32" s="66"/>
      <c r="G32" s="66"/>
      <c r="H32" s="66"/>
      <c r="I32" s="66"/>
      <c r="J32" s="63"/>
    </row>
    <row r="33" spans="1:10" x14ac:dyDescent="0.25">
      <c r="A33" s="64"/>
      <c r="B33" s="65"/>
      <c r="C33" s="65"/>
      <c r="D33" s="66"/>
      <c r="E33" s="66"/>
      <c r="F33" s="66"/>
      <c r="G33" s="66"/>
      <c r="H33" s="66"/>
      <c r="I33" s="66"/>
      <c r="J33" s="63"/>
    </row>
    <row r="34" spans="1:10" x14ac:dyDescent="0.25">
      <c r="A34" s="64"/>
      <c r="B34" s="65"/>
      <c r="C34" s="65"/>
      <c r="D34" s="66"/>
      <c r="E34" s="66"/>
      <c r="F34" s="66"/>
      <c r="G34" s="66"/>
      <c r="H34" s="66"/>
      <c r="I34" s="66"/>
      <c r="J34" s="63"/>
    </row>
    <row r="35" spans="1:10" x14ac:dyDescent="0.25">
      <c r="A35" s="64"/>
      <c r="B35" s="65"/>
      <c r="C35" s="65"/>
      <c r="D35" s="66"/>
      <c r="E35" s="66"/>
      <c r="F35" s="66"/>
      <c r="G35" s="66"/>
      <c r="H35" s="66"/>
      <c r="I35" s="66"/>
      <c r="J35" s="63"/>
    </row>
    <row r="36" spans="1:10" x14ac:dyDescent="0.25">
      <c r="A36" s="64"/>
      <c r="B36" s="65"/>
      <c r="C36" s="65"/>
      <c r="D36" s="66"/>
      <c r="E36" s="66"/>
      <c r="F36" s="66"/>
      <c r="G36" s="66"/>
      <c r="H36" s="66"/>
      <c r="I36" s="66"/>
      <c r="J36" s="63"/>
    </row>
    <row r="37" spans="1:10" x14ac:dyDescent="0.25">
      <c r="A37" s="64"/>
      <c r="B37" s="65"/>
      <c r="C37" s="65"/>
      <c r="D37" s="66"/>
      <c r="E37" s="66"/>
      <c r="F37" s="66"/>
      <c r="G37" s="66"/>
      <c r="H37" s="66"/>
      <c r="I37" s="66"/>
      <c r="J37" s="63"/>
    </row>
    <row r="38" spans="1:10" x14ac:dyDescent="0.25">
      <c r="A38" s="61"/>
      <c r="B38" s="62"/>
      <c r="C38" s="62"/>
      <c r="D38" s="63"/>
      <c r="E38" s="63"/>
      <c r="F38" s="63"/>
      <c r="G38" s="63"/>
      <c r="H38" s="63"/>
      <c r="I38" s="63"/>
      <c r="J38" s="63"/>
    </row>
  </sheetData>
  <mergeCells count="12">
    <mergeCell ref="C2:C3"/>
    <mergeCell ref="O2:O3"/>
    <mergeCell ref="D2:H2"/>
    <mergeCell ref="I2:N2"/>
    <mergeCell ref="A1:O1"/>
    <mergeCell ref="A2:A3"/>
    <mergeCell ref="B2:B3"/>
    <mergeCell ref="G20:I20"/>
    <mergeCell ref="L20:N20"/>
    <mergeCell ref="G21:I21"/>
    <mergeCell ref="L21:N21"/>
    <mergeCell ref="A23:B23"/>
  </mergeCells>
  <pageMargins left="0.25" right="0.25" top="0.75" bottom="0.75" header="0.3" footer="0.3"/>
  <pageSetup paperSize="9" scale="78" orientation="landscape" r:id="rId1"/>
  <rowBreaks count="1" manualBreakCount="1">
    <brk id="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view="pageBreakPreview" zoomScale="60" zoomScaleNormal="100" workbookViewId="0">
      <selection activeCell="O9" sqref="O9:P13"/>
    </sheetView>
  </sheetViews>
  <sheetFormatPr defaultRowHeight="15" x14ac:dyDescent="0.25"/>
  <cols>
    <col min="1" max="1" width="6" customWidth="1"/>
    <col min="2" max="2" width="25.5703125" customWidth="1"/>
    <col min="3" max="3" width="11.5703125" customWidth="1"/>
    <col min="4" max="4" width="12.85546875" customWidth="1"/>
    <col min="5" max="5" width="8.140625" customWidth="1"/>
    <col min="6" max="6" width="12.42578125" customWidth="1"/>
    <col min="7" max="7" width="12.28515625" customWidth="1"/>
    <col min="8" max="8" width="9.85546875" customWidth="1"/>
    <col min="9" max="9" width="10.140625" customWidth="1"/>
    <col min="10" max="10" width="9" customWidth="1"/>
    <col min="11" max="11" width="13.140625" customWidth="1"/>
    <col min="12" max="12" width="12.7109375" customWidth="1"/>
    <col min="13" max="13" width="17.42578125" customWidth="1"/>
    <col min="14" max="14" width="16.140625" customWidth="1"/>
    <col min="15" max="15" width="9.28515625" bestFit="1" customWidth="1"/>
    <col min="16" max="16" width="14.85546875" bestFit="1" customWidth="1"/>
  </cols>
  <sheetData>
    <row r="1" spans="1:16" ht="52.5" customHeight="1" thickBot="1" x14ac:dyDescent="0.3">
      <c r="A1" s="352" t="s">
        <v>306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</row>
    <row r="2" spans="1:16" ht="26.25" customHeight="1" thickBot="1" x14ac:dyDescent="0.3">
      <c r="A2" s="353" t="s">
        <v>0</v>
      </c>
      <c r="B2" s="355" t="s">
        <v>106</v>
      </c>
      <c r="C2" s="357" t="s">
        <v>294</v>
      </c>
      <c r="D2" s="359" t="s">
        <v>3</v>
      </c>
      <c r="E2" s="360"/>
      <c r="F2" s="360"/>
      <c r="G2" s="361"/>
      <c r="H2" s="360" t="s">
        <v>4</v>
      </c>
      <c r="I2" s="360"/>
      <c r="J2" s="360"/>
      <c r="K2" s="360"/>
      <c r="L2" s="362" t="s">
        <v>179</v>
      </c>
      <c r="M2" s="367" t="s">
        <v>311</v>
      </c>
      <c r="N2" s="368"/>
    </row>
    <row r="3" spans="1:16" ht="68.25" customHeight="1" thickBot="1" x14ac:dyDescent="0.3">
      <c r="A3" s="354"/>
      <c r="B3" s="356"/>
      <c r="C3" s="358"/>
      <c r="D3" s="194" t="s">
        <v>307</v>
      </c>
      <c r="E3" s="193" t="s">
        <v>308</v>
      </c>
      <c r="F3" s="193" t="s">
        <v>170</v>
      </c>
      <c r="G3" s="195" t="s">
        <v>171</v>
      </c>
      <c r="H3" s="196" t="s">
        <v>180</v>
      </c>
      <c r="I3" s="193" t="s">
        <v>310</v>
      </c>
      <c r="J3" s="193" t="s">
        <v>175</v>
      </c>
      <c r="K3" s="197" t="s">
        <v>173</v>
      </c>
      <c r="L3" s="363"/>
      <c r="M3" s="198" t="s">
        <v>38</v>
      </c>
      <c r="N3" s="191" t="s">
        <v>39</v>
      </c>
    </row>
    <row r="4" spans="1:16" ht="15" customHeight="1" thickBot="1" x14ac:dyDescent="0.3">
      <c r="A4" s="185">
        <v>1</v>
      </c>
      <c r="B4" s="186">
        <v>2</v>
      </c>
      <c r="C4" s="189">
        <v>3</v>
      </c>
      <c r="D4" s="185">
        <v>4</v>
      </c>
      <c r="E4" s="187">
        <v>5</v>
      </c>
      <c r="F4" s="186">
        <v>6</v>
      </c>
      <c r="G4" s="190">
        <v>7</v>
      </c>
      <c r="H4" s="187">
        <v>8</v>
      </c>
      <c r="I4" s="187">
        <v>9</v>
      </c>
      <c r="J4" s="186">
        <v>10</v>
      </c>
      <c r="K4" s="189">
        <v>11</v>
      </c>
      <c r="L4" s="188">
        <v>12</v>
      </c>
      <c r="M4" s="185">
        <v>13</v>
      </c>
      <c r="N4" s="192">
        <v>14</v>
      </c>
    </row>
    <row r="5" spans="1:16" ht="25.5" x14ac:dyDescent="0.25">
      <c r="A5" s="177" t="s">
        <v>153</v>
      </c>
      <c r="B5" s="178" t="s">
        <v>154</v>
      </c>
      <c r="C5" s="216">
        <v>0</v>
      </c>
      <c r="D5" s="217">
        <f t="shared" ref="D5:J5" si="0">D6+D7</f>
        <v>0</v>
      </c>
      <c r="E5" s="201">
        <f t="shared" si="0"/>
        <v>0</v>
      </c>
      <c r="F5" s="201">
        <f t="shared" si="0"/>
        <v>0</v>
      </c>
      <c r="G5" s="202">
        <f>D5+E5+F5</f>
        <v>0</v>
      </c>
      <c r="H5" s="218">
        <f t="shared" si="0"/>
        <v>0</v>
      </c>
      <c r="I5" s="201">
        <f t="shared" si="0"/>
        <v>0</v>
      </c>
      <c r="J5" s="201">
        <f t="shared" si="0"/>
        <v>0</v>
      </c>
      <c r="K5" s="216">
        <f>H5+I5+J5</f>
        <v>0</v>
      </c>
      <c r="L5" s="219">
        <f>C5+G5-K5</f>
        <v>0</v>
      </c>
      <c r="M5" s="220">
        <f>'Tabela 1 '!C5-'Tabela 2'!C5</f>
        <v>0</v>
      </c>
      <c r="N5" s="221">
        <f>'Tabela 1 '!O5-'Tabela 2'!L5</f>
        <v>0</v>
      </c>
    </row>
    <row r="6" spans="1:16" ht="38.25" x14ac:dyDescent="0.25">
      <c r="A6" s="69" t="s">
        <v>7</v>
      </c>
      <c r="B6" s="59" t="s">
        <v>155</v>
      </c>
      <c r="C6" s="216">
        <v>0</v>
      </c>
      <c r="D6" s="222"/>
      <c r="E6" s="203"/>
      <c r="F6" s="203"/>
      <c r="G6" s="202">
        <f t="shared" ref="G6:G17" si="1">D6+E6+F6</f>
        <v>0</v>
      </c>
      <c r="H6" s="223"/>
      <c r="I6" s="205"/>
      <c r="J6" s="206"/>
      <c r="K6" s="224">
        <f t="shared" ref="K6:K17" si="2">H6+I6+J6</f>
        <v>0</v>
      </c>
      <c r="L6" s="225">
        <f>C6+G6-K6</f>
        <v>0</v>
      </c>
      <c r="M6" s="226">
        <f>'Tabela 1 '!C6-'Tabela 2'!C6</f>
        <v>0</v>
      </c>
      <c r="N6" s="227">
        <f>'Tabela 1 '!O6-'Tabela 2'!L6</f>
        <v>0</v>
      </c>
    </row>
    <row r="7" spans="1:16" ht="25.5" x14ac:dyDescent="0.25">
      <c r="A7" s="70" t="s">
        <v>10</v>
      </c>
      <c r="B7" s="59" t="s">
        <v>156</v>
      </c>
      <c r="C7" s="216">
        <v>0</v>
      </c>
      <c r="D7" s="222"/>
      <c r="E7" s="203"/>
      <c r="F7" s="203"/>
      <c r="G7" s="202">
        <f t="shared" si="1"/>
        <v>0</v>
      </c>
      <c r="H7" s="223"/>
      <c r="I7" s="205"/>
      <c r="J7" s="206"/>
      <c r="K7" s="224">
        <f t="shared" si="2"/>
        <v>0</v>
      </c>
      <c r="L7" s="225">
        <f>C7+G7-K7</f>
        <v>0</v>
      </c>
      <c r="M7" s="226">
        <f>'Tabela 1 '!C7-'Tabela 2'!C7</f>
        <v>0</v>
      </c>
      <c r="N7" s="227">
        <f>'Tabela 1 '!O7-'Tabela 2'!L7</f>
        <v>0</v>
      </c>
    </row>
    <row r="8" spans="1:16" ht="25.5" x14ac:dyDescent="0.25">
      <c r="A8" s="71" t="s">
        <v>157</v>
      </c>
      <c r="B8" s="60" t="s">
        <v>158</v>
      </c>
      <c r="C8" s="216">
        <v>219688.68999999997</v>
      </c>
      <c r="D8" s="217">
        <f>D9+D16+D17</f>
        <v>52036.78</v>
      </c>
      <c r="E8" s="201">
        <f>E9+E16+E17</f>
        <v>0</v>
      </c>
      <c r="F8" s="201">
        <f>F9+F16+F17</f>
        <v>1375270.3499999999</v>
      </c>
      <c r="G8" s="202">
        <f t="shared" si="1"/>
        <v>1427307.13</v>
      </c>
      <c r="H8" s="218">
        <f>H9+H16+H17</f>
        <v>0</v>
      </c>
      <c r="I8" s="207">
        <f>I9+I16+I17</f>
        <v>0</v>
      </c>
      <c r="J8" s="207">
        <f>J9+J16+J17</f>
        <v>0</v>
      </c>
      <c r="K8" s="224">
        <f t="shared" si="2"/>
        <v>0</v>
      </c>
      <c r="L8" s="225">
        <f>C8+G8-K8</f>
        <v>1646995.8199999998</v>
      </c>
      <c r="M8" s="226">
        <f>'Tabela 1 '!C8-'Tabela 2'!C8</f>
        <v>297378550.11000007</v>
      </c>
      <c r="N8" s="227">
        <f>'Tabela 1 '!O8-'Tabela 2'!L8</f>
        <v>299405761.87000012</v>
      </c>
    </row>
    <row r="9" spans="1:16" x14ac:dyDescent="0.25">
      <c r="A9" s="71" t="s">
        <v>74</v>
      </c>
      <c r="B9" s="60" t="s">
        <v>168</v>
      </c>
      <c r="C9" s="216">
        <v>219688.68999999997</v>
      </c>
      <c r="D9" s="216">
        <f t="shared" ref="D9:K9" si="3">D10+D11+D12+D14+D15+D13</f>
        <v>52036.78</v>
      </c>
      <c r="E9" s="216">
        <f t="shared" si="3"/>
        <v>0</v>
      </c>
      <c r="F9" s="216">
        <f t="shared" si="3"/>
        <v>1375270.3499999999</v>
      </c>
      <c r="G9" s="216">
        <f t="shared" si="3"/>
        <v>1427307.13</v>
      </c>
      <c r="H9" s="216">
        <f t="shared" si="3"/>
        <v>0</v>
      </c>
      <c r="I9" s="216">
        <f t="shared" si="3"/>
        <v>0</v>
      </c>
      <c r="J9" s="216">
        <f t="shared" si="3"/>
        <v>0</v>
      </c>
      <c r="K9" s="216">
        <f t="shared" si="3"/>
        <v>0</v>
      </c>
      <c r="L9" s="216">
        <f>L10+L11+L12+L14+L15+L13</f>
        <v>1646995.8199999998</v>
      </c>
      <c r="M9" s="226">
        <f>'Tabela 1 '!C9-'Tabela 2'!C9</f>
        <v>297378550.11000001</v>
      </c>
      <c r="N9" s="227">
        <f>'Tabela 1 '!O9-'Tabela 2'!L9</f>
        <v>299405761.87</v>
      </c>
    </row>
    <row r="10" spans="1:16" x14ac:dyDescent="0.25">
      <c r="A10" s="70" t="s">
        <v>159</v>
      </c>
      <c r="B10" s="59" t="s">
        <v>160</v>
      </c>
      <c r="C10" s="216">
        <v>0</v>
      </c>
      <c r="D10" s="222"/>
      <c r="E10" s="203"/>
      <c r="F10" s="203"/>
      <c r="G10" s="202">
        <f t="shared" si="1"/>
        <v>0</v>
      </c>
      <c r="H10" s="223"/>
      <c r="I10" s="205"/>
      <c r="J10" s="206"/>
      <c r="K10" s="224">
        <f t="shared" si="2"/>
        <v>0</v>
      </c>
      <c r="L10" s="225">
        <f t="shared" ref="L10:L17" si="4">C10+G10-K10</f>
        <v>0</v>
      </c>
      <c r="M10" s="226">
        <f>'Tabela 1 '!C10-'Tabela 2'!C10</f>
        <v>297029688.06</v>
      </c>
      <c r="N10" s="227">
        <f>'Tabela 1 '!O10-'Tabela 2'!L10</f>
        <v>298127805.62</v>
      </c>
    </row>
    <row r="11" spans="1:16" ht="63.75" x14ac:dyDescent="0.25">
      <c r="A11" s="70" t="s">
        <v>161</v>
      </c>
      <c r="B11" s="59" t="s">
        <v>8</v>
      </c>
      <c r="C11" s="216">
        <v>0</v>
      </c>
      <c r="D11" s="222"/>
      <c r="E11" s="203"/>
      <c r="F11" s="203"/>
      <c r="G11" s="202">
        <f t="shared" si="1"/>
        <v>0</v>
      </c>
      <c r="H11" s="223"/>
      <c r="I11" s="205"/>
      <c r="J11" s="206"/>
      <c r="K11" s="224">
        <f t="shared" si="2"/>
        <v>0</v>
      </c>
      <c r="L11" s="225">
        <f t="shared" si="4"/>
        <v>0</v>
      </c>
      <c r="M11" s="226">
        <f>'Tabela 1 '!C11-'Tabela 2'!C11</f>
        <v>208147699.96999997</v>
      </c>
      <c r="N11" s="227">
        <f>'Tabela 1 '!O11-'Tabela 2'!L11</f>
        <v>209466985.83999997</v>
      </c>
    </row>
    <row r="12" spans="1:16" ht="25.5" x14ac:dyDescent="0.25">
      <c r="A12" s="70" t="s">
        <v>162</v>
      </c>
      <c r="B12" s="59" t="s">
        <v>9</v>
      </c>
      <c r="C12" s="216">
        <v>219688.68999999997</v>
      </c>
      <c r="D12" s="222">
        <f>36186.94+15849.84</f>
        <v>52036.78</v>
      </c>
      <c r="E12" s="203"/>
      <c r="F12" s="203">
        <f>1427307.13-D12</f>
        <v>1375270.3499999999</v>
      </c>
      <c r="G12" s="202">
        <f t="shared" si="1"/>
        <v>1427307.13</v>
      </c>
      <c r="H12" s="223">
        <v>0</v>
      </c>
      <c r="I12" s="205">
        <v>0</v>
      </c>
      <c r="J12" s="206"/>
      <c r="K12" s="224">
        <f t="shared" si="2"/>
        <v>0</v>
      </c>
      <c r="L12" s="225">
        <f t="shared" si="4"/>
        <v>1646995.8199999998</v>
      </c>
      <c r="M12" s="226">
        <f>'Tabela 1 '!C12-'Tabela 2'!C12</f>
        <v>348862.05000000005</v>
      </c>
      <c r="N12" s="227">
        <f>'Tabela 1 '!O12-'Tabela 2'!L12</f>
        <v>1277956.2500000005</v>
      </c>
      <c r="P12" s="215"/>
    </row>
    <row r="13" spans="1:16" ht="25.5" x14ac:dyDescent="0.25">
      <c r="A13" s="70" t="s">
        <v>163</v>
      </c>
      <c r="B13" s="59" t="s">
        <v>11</v>
      </c>
      <c r="C13" s="216">
        <v>0</v>
      </c>
      <c r="D13" s="222"/>
      <c r="E13" s="203"/>
      <c r="F13" s="203"/>
      <c r="G13" s="202">
        <f t="shared" si="1"/>
        <v>0</v>
      </c>
      <c r="H13" s="223"/>
      <c r="I13" s="205"/>
      <c r="J13" s="206"/>
      <c r="K13" s="224">
        <f t="shared" si="2"/>
        <v>0</v>
      </c>
      <c r="L13" s="225">
        <f t="shared" si="4"/>
        <v>0</v>
      </c>
      <c r="M13" s="226">
        <f>'Tabela 1 '!C13-'Tabela 2'!C13</f>
        <v>0</v>
      </c>
      <c r="N13" s="227">
        <f>'Tabela 1 '!O13-'Tabela 2'!L13</f>
        <v>0</v>
      </c>
    </row>
    <row r="14" spans="1:16" x14ac:dyDescent="0.25">
      <c r="A14" s="70" t="s">
        <v>81</v>
      </c>
      <c r="B14" s="59" t="s">
        <v>164</v>
      </c>
      <c r="C14" s="216">
        <v>0</v>
      </c>
      <c r="D14" s="222"/>
      <c r="E14" s="203"/>
      <c r="F14" s="203"/>
      <c r="G14" s="202">
        <f t="shared" si="1"/>
        <v>0</v>
      </c>
      <c r="H14" s="223"/>
      <c r="I14" s="205"/>
      <c r="J14" s="206"/>
      <c r="K14" s="224">
        <f t="shared" si="2"/>
        <v>0</v>
      </c>
      <c r="L14" s="225">
        <f t="shared" si="4"/>
        <v>0</v>
      </c>
      <c r="M14" s="226">
        <f>'Tabela 1 '!C14-'Tabela 2'!C14</f>
        <v>0</v>
      </c>
      <c r="N14" s="227">
        <f>'Tabela 1 '!O14-'Tabela 2'!L14</f>
        <v>0</v>
      </c>
    </row>
    <row r="15" spans="1:16" x14ac:dyDescent="0.25">
      <c r="A15" s="70" t="s">
        <v>309</v>
      </c>
      <c r="B15" s="59" t="s">
        <v>14</v>
      </c>
      <c r="C15" s="216">
        <v>0</v>
      </c>
      <c r="D15" s="222"/>
      <c r="E15" s="203"/>
      <c r="F15" s="203"/>
      <c r="G15" s="202">
        <f t="shared" si="1"/>
        <v>0</v>
      </c>
      <c r="H15" s="223"/>
      <c r="I15" s="205"/>
      <c r="J15" s="206"/>
      <c r="K15" s="224">
        <f t="shared" si="2"/>
        <v>0</v>
      </c>
      <c r="L15" s="225">
        <f t="shared" si="4"/>
        <v>0</v>
      </c>
      <c r="M15" s="226">
        <f>'Tabela 1 '!C15-'Tabela 2'!C15</f>
        <v>0</v>
      </c>
      <c r="N15" s="227">
        <f>'Tabela 1 '!O15-'Tabela 2'!L15</f>
        <v>0</v>
      </c>
    </row>
    <row r="16" spans="1:16" ht="25.5" x14ac:dyDescent="0.25">
      <c r="A16" s="69" t="s">
        <v>83</v>
      </c>
      <c r="B16" s="59" t="s">
        <v>165</v>
      </c>
      <c r="C16" s="216">
        <v>0</v>
      </c>
      <c r="D16" s="222"/>
      <c r="E16" s="203"/>
      <c r="F16" s="203"/>
      <c r="G16" s="202">
        <f t="shared" si="1"/>
        <v>0</v>
      </c>
      <c r="H16" s="223"/>
      <c r="I16" s="205"/>
      <c r="J16" s="206"/>
      <c r="K16" s="224">
        <f t="shared" si="2"/>
        <v>0</v>
      </c>
      <c r="L16" s="225">
        <f t="shared" si="4"/>
        <v>0</v>
      </c>
      <c r="M16" s="226">
        <f>'Tabela 1 '!C16-'Tabela 2'!C16</f>
        <v>0</v>
      </c>
      <c r="N16" s="227">
        <f>'Tabela 1 '!O16-'Tabela 2'!L16</f>
        <v>0</v>
      </c>
    </row>
    <row r="17" spans="1:14" ht="26.25" thickBot="1" x14ac:dyDescent="0.3">
      <c r="A17" s="72" t="s">
        <v>166</v>
      </c>
      <c r="B17" s="73" t="s">
        <v>167</v>
      </c>
      <c r="C17" s="228">
        <v>0</v>
      </c>
      <c r="D17" s="229"/>
      <c r="E17" s="210"/>
      <c r="F17" s="210"/>
      <c r="G17" s="230">
        <f t="shared" si="1"/>
        <v>0</v>
      </c>
      <c r="H17" s="231"/>
      <c r="I17" s="210"/>
      <c r="J17" s="213"/>
      <c r="K17" s="228">
        <f t="shared" si="2"/>
        <v>0</v>
      </c>
      <c r="L17" s="232">
        <f t="shared" si="4"/>
        <v>0</v>
      </c>
      <c r="M17" s="233">
        <f>'Tabela 1 '!C17-'Tabela 2'!C17</f>
        <v>0</v>
      </c>
      <c r="N17" s="234">
        <f>'Tabela 1 '!O17-'Tabela 2'!L17</f>
        <v>0</v>
      </c>
    </row>
    <row r="18" spans="1:14" x14ac:dyDescent="0.25">
      <c r="A18" s="67"/>
      <c r="B18" s="67"/>
      <c r="C18" s="67"/>
      <c r="D18" s="67"/>
      <c r="E18" s="67"/>
      <c r="F18" s="67"/>
      <c r="G18" s="67"/>
      <c r="H18" s="67"/>
      <c r="I18" s="67"/>
    </row>
    <row r="19" spans="1:14" x14ac:dyDescent="0.25">
      <c r="A19" s="67"/>
      <c r="B19" s="67"/>
      <c r="C19" s="67"/>
      <c r="D19" s="67"/>
      <c r="E19" s="67"/>
      <c r="F19" s="67"/>
      <c r="G19" s="67"/>
      <c r="H19" s="67"/>
      <c r="I19" s="67"/>
    </row>
    <row r="20" spans="1:14" ht="15" customHeight="1" x14ac:dyDescent="0.25">
      <c r="A20" s="64"/>
      <c r="B20" s="65" t="s">
        <v>176</v>
      </c>
      <c r="C20" s="65"/>
      <c r="D20" s="66"/>
      <c r="E20" s="365">
        <v>44642</v>
      </c>
      <c r="F20" s="366"/>
      <c r="G20" s="366"/>
      <c r="H20" s="366"/>
      <c r="I20" s="366"/>
      <c r="J20" s="1"/>
      <c r="K20" s="1"/>
      <c r="L20" s="364" t="s">
        <v>177</v>
      </c>
      <c r="M20" s="364"/>
    </row>
    <row r="21" spans="1:14" ht="15" customHeight="1" x14ac:dyDescent="0.25">
      <c r="A21" s="64"/>
      <c r="B21" s="68" t="s">
        <v>178</v>
      </c>
      <c r="C21" s="65"/>
      <c r="D21" s="66"/>
      <c r="E21" s="338" t="s">
        <v>93</v>
      </c>
      <c r="F21" s="338"/>
      <c r="G21" s="338"/>
      <c r="H21" s="338"/>
      <c r="I21" s="338"/>
      <c r="J21" s="108"/>
      <c r="K21" s="108"/>
      <c r="L21" s="334" t="s">
        <v>95</v>
      </c>
      <c r="M21" s="334"/>
    </row>
    <row r="22" spans="1:14" x14ac:dyDescent="0.25">
      <c r="A22" s="64"/>
      <c r="B22" s="65"/>
      <c r="C22" s="65"/>
      <c r="D22" s="66"/>
      <c r="E22" s="66"/>
      <c r="F22" s="66"/>
      <c r="G22" s="66"/>
      <c r="H22" s="66"/>
      <c r="I22" s="63"/>
    </row>
    <row r="23" spans="1:14" ht="30" customHeight="1" x14ac:dyDescent="0.25">
      <c r="A23" s="339" t="s">
        <v>334</v>
      </c>
      <c r="B23" s="339"/>
      <c r="C23" s="65"/>
      <c r="D23" s="66"/>
      <c r="E23" s="66"/>
      <c r="F23" s="66"/>
      <c r="G23" s="66"/>
      <c r="H23" s="66"/>
      <c r="I23" s="66"/>
      <c r="J23" s="63"/>
    </row>
    <row r="24" spans="1:14" x14ac:dyDescent="0.25">
      <c r="A24" s="64"/>
      <c r="B24" s="65"/>
      <c r="C24" s="65"/>
      <c r="D24" s="66"/>
      <c r="E24" s="66"/>
      <c r="F24" s="66"/>
      <c r="G24" s="66"/>
      <c r="H24" s="66"/>
      <c r="I24" s="63"/>
    </row>
    <row r="25" spans="1:14" x14ac:dyDescent="0.25">
      <c r="A25" s="64"/>
      <c r="B25" s="65"/>
      <c r="C25" s="65"/>
      <c r="D25" s="66"/>
      <c r="E25" s="66"/>
      <c r="F25" s="66"/>
      <c r="G25" s="66"/>
      <c r="H25" s="66"/>
      <c r="I25" s="63"/>
    </row>
    <row r="26" spans="1:14" x14ac:dyDescent="0.25">
      <c r="A26" s="64"/>
      <c r="B26" s="65"/>
      <c r="C26" s="65"/>
      <c r="D26" s="66"/>
      <c r="E26" s="66"/>
      <c r="F26" s="66"/>
      <c r="G26" s="66"/>
      <c r="H26" s="66"/>
      <c r="I26" s="63"/>
    </row>
    <row r="27" spans="1:14" x14ac:dyDescent="0.25">
      <c r="A27" s="64"/>
      <c r="B27" s="65"/>
      <c r="C27" s="65"/>
      <c r="D27" s="66"/>
      <c r="E27" s="66"/>
      <c r="F27" s="66"/>
      <c r="G27" s="66"/>
      <c r="H27" s="66"/>
      <c r="I27" s="63"/>
    </row>
    <row r="28" spans="1:14" x14ac:dyDescent="0.25">
      <c r="A28" s="64"/>
      <c r="B28" s="65"/>
      <c r="C28" s="65"/>
      <c r="D28" s="66"/>
      <c r="E28" s="66"/>
      <c r="F28" s="66"/>
      <c r="G28" s="66"/>
      <c r="H28" s="66"/>
      <c r="I28" s="63"/>
    </row>
    <row r="29" spans="1:14" x14ac:dyDescent="0.25">
      <c r="A29" s="61"/>
      <c r="B29" s="62"/>
      <c r="C29" s="62"/>
      <c r="D29" s="63"/>
      <c r="E29" s="63"/>
      <c r="F29" s="63"/>
      <c r="G29" s="63"/>
      <c r="H29" s="63"/>
      <c r="I29" s="63"/>
    </row>
    <row r="30" spans="1:14" x14ac:dyDescent="0.25">
      <c r="A30" s="64"/>
      <c r="B30" s="65"/>
      <c r="C30" s="65"/>
      <c r="D30" s="66"/>
      <c r="E30" s="66"/>
      <c r="F30" s="66"/>
      <c r="G30" s="66"/>
      <c r="H30" s="66"/>
      <c r="I30" s="63"/>
    </row>
    <row r="31" spans="1:14" x14ac:dyDescent="0.25">
      <c r="A31" s="64"/>
      <c r="B31" s="65"/>
      <c r="C31" s="65"/>
      <c r="D31" s="66"/>
      <c r="E31" s="66"/>
      <c r="F31" s="66"/>
      <c r="G31" s="66"/>
      <c r="H31" s="66"/>
      <c r="I31" s="63"/>
    </row>
    <row r="32" spans="1:14" x14ac:dyDescent="0.25">
      <c r="A32" s="64"/>
      <c r="B32" s="65"/>
      <c r="C32" s="65"/>
      <c r="D32" s="66"/>
      <c r="E32" s="66"/>
      <c r="F32" s="66"/>
      <c r="G32" s="66"/>
      <c r="H32" s="66"/>
      <c r="I32" s="63"/>
    </row>
    <row r="33" spans="1:9" x14ac:dyDescent="0.25">
      <c r="A33" s="64"/>
      <c r="B33" s="65"/>
      <c r="C33" s="65"/>
      <c r="D33" s="66"/>
      <c r="E33" s="66"/>
      <c r="F33" s="66"/>
      <c r="G33" s="66"/>
      <c r="H33" s="66"/>
      <c r="I33" s="63"/>
    </row>
    <row r="34" spans="1:9" x14ac:dyDescent="0.25">
      <c r="A34" s="64"/>
      <c r="B34" s="65"/>
      <c r="C34" s="65"/>
      <c r="D34" s="66"/>
      <c r="E34" s="66"/>
      <c r="F34" s="66"/>
      <c r="G34" s="66"/>
      <c r="H34" s="66"/>
      <c r="I34" s="63"/>
    </row>
    <row r="35" spans="1:9" x14ac:dyDescent="0.25">
      <c r="A35" s="64"/>
      <c r="B35" s="65"/>
      <c r="C35" s="65"/>
      <c r="D35" s="66"/>
      <c r="E35" s="66"/>
      <c r="F35" s="66"/>
      <c r="G35" s="66"/>
      <c r="H35" s="66"/>
      <c r="I35" s="63"/>
    </row>
    <row r="36" spans="1:9" x14ac:dyDescent="0.25">
      <c r="A36" s="64"/>
      <c r="B36" s="65"/>
      <c r="C36" s="65"/>
      <c r="D36" s="66"/>
      <c r="E36" s="66"/>
      <c r="F36" s="66"/>
      <c r="G36" s="66"/>
      <c r="H36" s="66"/>
      <c r="I36" s="63"/>
    </row>
    <row r="37" spans="1:9" x14ac:dyDescent="0.25">
      <c r="A37" s="64"/>
      <c r="B37" s="65"/>
      <c r="C37" s="65"/>
      <c r="D37" s="66"/>
      <c r="E37" s="66"/>
      <c r="F37" s="66"/>
      <c r="G37" s="66"/>
      <c r="H37" s="66"/>
      <c r="I37" s="63"/>
    </row>
    <row r="38" spans="1:9" x14ac:dyDescent="0.25">
      <c r="A38" s="61"/>
      <c r="B38" s="62"/>
      <c r="C38" s="62"/>
      <c r="D38" s="63"/>
      <c r="E38" s="63"/>
      <c r="F38" s="63"/>
      <c r="G38" s="63"/>
      <c r="H38" s="63"/>
      <c r="I38" s="63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1"/>
  <sheetViews>
    <sheetView view="pageBreakPreview" zoomScale="60" zoomScaleNormal="100" workbookViewId="0">
      <selection activeCell="C8" sqref="C8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369" t="s">
        <v>295</v>
      </c>
      <c r="B2" s="369"/>
      <c r="C2" s="369"/>
      <c r="D2" s="369"/>
      <c r="E2" s="369"/>
      <c r="F2" s="369"/>
    </row>
    <row r="3" spans="1:6" ht="19.5" thickBot="1" x14ac:dyDescent="0.35">
      <c r="B3" s="12"/>
    </row>
    <row r="4" spans="1:6" ht="29.25" customHeight="1" x14ac:dyDescent="0.25">
      <c r="A4" s="370" t="s">
        <v>86</v>
      </c>
      <c r="B4" s="372" t="s">
        <v>106</v>
      </c>
      <c r="C4" s="374" t="s">
        <v>193</v>
      </c>
      <c r="D4" s="374" t="s">
        <v>194</v>
      </c>
      <c r="E4" s="374" t="s">
        <v>195</v>
      </c>
      <c r="F4" s="376" t="s">
        <v>296</v>
      </c>
    </row>
    <row r="5" spans="1:6" ht="66.75" customHeight="1" x14ac:dyDescent="0.25">
      <c r="A5" s="371"/>
      <c r="B5" s="373"/>
      <c r="C5" s="375"/>
      <c r="D5" s="375"/>
      <c r="E5" s="375"/>
      <c r="F5" s="377"/>
    </row>
    <row r="6" spans="1:6" ht="14.25" customHeight="1" x14ac:dyDescent="0.25">
      <c r="A6" s="110">
        <v>1</v>
      </c>
      <c r="B6" s="130">
        <v>2</v>
      </c>
      <c r="C6" s="130">
        <v>4</v>
      </c>
      <c r="D6" s="106">
        <v>5</v>
      </c>
      <c r="E6" s="106">
        <v>6</v>
      </c>
      <c r="F6" s="151">
        <v>7</v>
      </c>
    </row>
    <row r="7" spans="1:6" ht="20.100000000000001" customHeight="1" x14ac:dyDescent="0.25">
      <c r="A7" s="96" t="s">
        <v>101</v>
      </c>
      <c r="B7" s="87" t="s">
        <v>196</v>
      </c>
      <c r="C7" s="149" t="s">
        <v>98</v>
      </c>
      <c r="D7" s="3"/>
      <c r="E7" s="3"/>
      <c r="F7" s="47"/>
    </row>
    <row r="8" spans="1:6" ht="20.100000000000001" customHeight="1" x14ac:dyDescent="0.25">
      <c r="A8" s="96" t="s">
        <v>74</v>
      </c>
      <c r="B8" s="87" t="s">
        <v>197</v>
      </c>
      <c r="D8" s="3"/>
      <c r="E8" s="3"/>
      <c r="F8" s="47"/>
    </row>
    <row r="9" spans="1:6" ht="20.100000000000001" customHeight="1" x14ac:dyDescent="0.25">
      <c r="A9" s="96" t="s">
        <v>83</v>
      </c>
      <c r="B9" s="87" t="s">
        <v>198</v>
      </c>
      <c r="C9" s="3"/>
      <c r="D9" s="3"/>
      <c r="E9" s="3"/>
      <c r="F9" s="47"/>
    </row>
    <row r="10" spans="1:6" ht="20.100000000000001" customHeight="1" x14ac:dyDescent="0.25">
      <c r="A10" s="96" t="s">
        <v>16</v>
      </c>
      <c r="B10" s="87" t="s">
        <v>199</v>
      </c>
      <c r="C10" s="3"/>
      <c r="D10" s="3"/>
      <c r="E10" s="3"/>
      <c r="F10" s="47"/>
    </row>
    <row r="11" spans="1:6" ht="20.100000000000001" customHeight="1" x14ac:dyDescent="0.25">
      <c r="A11" s="96" t="s">
        <v>17</v>
      </c>
      <c r="B11" s="87" t="s">
        <v>200</v>
      </c>
      <c r="C11" s="3"/>
      <c r="D11" s="3"/>
      <c r="E11" s="3"/>
      <c r="F11" s="47"/>
    </row>
    <row r="12" spans="1:6" ht="20.100000000000001" customHeight="1" x14ac:dyDescent="0.25">
      <c r="A12" s="96" t="s">
        <v>201</v>
      </c>
      <c r="B12" s="87" t="s">
        <v>202</v>
      </c>
      <c r="C12" s="3"/>
      <c r="D12" s="3"/>
      <c r="E12" s="3"/>
      <c r="F12" s="47"/>
    </row>
    <row r="13" spans="1:6" ht="20.100000000000001" customHeight="1" x14ac:dyDescent="0.25">
      <c r="A13" s="96" t="s">
        <v>203</v>
      </c>
      <c r="B13" s="87" t="s">
        <v>204</v>
      </c>
      <c r="C13" s="3"/>
      <c r="D13" s="3"/>
      <c r="E13" s="3"/>
      <c r="F13" s="47"/>
    </row>
    <row r="14" spans="1:6" ht="20.100000000000001" customHeight="1" thickBot="1" x14ac:dyDescent="0.3">
      <c r="A14" s="97" t="s">
        <v>205</v>
      </c>
      <c r="B14" s="88" t="s">
        <v>206</v>
      </c>
      <c r="C14" s="89"/>
      <c r="D14" s="89"/>
      <c r="E14" s="89"/>
      <c r="F14" s="90"/>
    </row>
    <row r="15" spans="1:6" ht="21.75" customHeight="1" thickBot="1" x14ac:dyDescent="0.3">
      <c r="A15" s="91" t="s">
        <v>207</v>
      </c>
      <c r="B15" s="92" t="s">
        <v>208</v>
      </c>
      <c r="C15" s="93"/>
      <c r="D15" s="93"/>
      <c r="E15" s="93"/>
      <c r="F15" s="94"/>
    </row>
    <row r="17" spans="1:7" x14ac:dyDescent="0.25">
      <c r="B17" s="13"/>
    </row>
    <row r="18" spans="1:7" ht="15" customHeight="1" x14ac:dyDescent="0.25">
      <c r="A18" s="64"/>
      <c r="B18" s="65" t="s">
        <v>176</v>
      </c>
      <c r="C18" s="365">
        <v>45007</v>
      </c>
      <c r="D18" s="366"/>
      <c r="E18" s="379" t="s">
        <v>186</v>
      </c>
      <c r="F18" s="379"/>
      <c r="G18" s="80"/>
    </row>
    <row r="19" spans="1:7" ht="15" customHeight="1" x14ac:dyDescent="0.25">
      <c r="A19" s="64"/>
      <c r="B19" s="95" t="s">
        <v>209</v>
      </c>
      <c r="C19" s="338" t="s">
        <v>211</v>
      </c>
      <c r="D19" s="338"/>
      <c r="E19" s="338" t="s">
        <v>95</v>
      </c>
      <c r="F19" s="338"/>
      <c r="G19" s="81"/>
    </row>
    <row r="20" spans="1:7" x14ac:dyDescent="0.25">
      <c r="A20" s="64"/>
      <c r="B20" s="65"/>
    </row>
    <row r="21" spans="1:7" x14ac:dyDescent="0.25">
      <c r="A21" s="378" t="s">
        <v>334</v>
      </c>
      <c r="B21" s="378"/>
    </row>
  </sheetData>
  <mergeCells count="12">
    <mergeCell ref="E19:F19"/>
    <mergeCell ref="A21:B21"/>
    <mergeCell ref="C18:D18"/>
    <mergeCell ref="C19:D19"/>
    <mergeCell ref="E18:F18"/>
    <mergeCell ref="A2:F2"/>
    <mergeCell ref="A4:A5"/>
    <mergeCell ref="B4:B5"/>
    <mergeCell ref="C4:C5"/>
    <mergeCell ref="D4:D5"/>
    <mergeCell ref="E4:E5"/>
    <mergeCell ref="F4:F5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5"/>
  <sheetViews>
    <sheetView topLeftCell="A4" zoomScaleNormal="100" workbookViewId="0">
      <selection activeCell="C20" sqref="C20:D20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19.5703125" customWidth="1"/>
  </cols>
  <sheetData>
    <row r="2" spans="1:7" ht="33.75" customHeight="1" x14ac:dyDescent="0.25">
      <c r="A2" s="369" t="s">
        <v>297</v>
      </c>
      <c r="B2" s="369"/>
      <c r="C2" s="369"/>
      <c r="D2" s="369"/>
      <c r="E2" s="369"/>
      <c r="F2" s="369"/>
      <c r="G2" s="369"/>
    </row>
    <row r="3" spans="1:7" ht="19.5" thickBot="1" x14ac:dyDescent="0.35">
      <c r="B3" s="12"/>
    </row>
    <row r="4" spans="1:7" ht="29.25" customHeight="1" x14ac:dyDescent="0.25">
      <c r="A4" s="395" t="s">
        <v>86</v>
      </c>
      <c r="B4" s="380" t="s">
        <v>187</v>
      </c>
      <c r="C4" s="380" t="s">
        <v>284</v>
      </c>
      <c r="D4" s="391" t="s">
        <v>188</v>
      </c>
      <c r="E4" s="380" t="s">
        <v>189</v>
      </c>
      <c r="F4" s="380" t="s">
        <v>190</v>
      </c>
      <c r="G4" s="393" t="s">
        <v>191</v>
      </c>
    </row>
    <row r="5" spans="1:7" ht="66.75" customHeight="1" x14ac:dyDescent="0.25">
      <c r="A5" s="396"/>
      <c r="B5" s="381"/>
      <c r="C5" s="381"/>
      <c r="D5" s="392"/>
      <c r="E5" s="381"/>
      <c r="F5" s="381"/>
      <c r="G5" s="394"/>
    </row>
    <row r="6" spans="1:7" ht="14.25" customHeight="1" x14ac:dyDescent="0.25">
      <c r="A6" s="82">
        <v>1</v>
      </c>
      <c r="B6" s="79">
        <v>2</v>
      </c>
      <c r="C6" s="78">
        <v>3</v>
      </c>
      <c r="D6" s="79">
        <v>4</v>
      </c>
      <c r="E6" s="78">
        <v>5</v>
      </c>
      <c r="F6" s="78">
        <v>6</v>
      </c>
      <c r="G6" s="83">
        <v>7</v>
      </c>
    </row>
    <row r="7" spans="1:7" ht="17.25" x14ac:dyDescent="0.25">
      <c r="A7" s="382" t="s">
        <v>6</v>
      </c>
      <c r="B7" s="383"/>
      <c r="C7" s="3" t="s">
        <v>87</v>
      </c>
      <c r="D7" s="294"/>
      <c r="E7" s="3"/>
      <c r="F7" s="3"/>
      <c r="G7" s="294">
        <v>0</v>
      </c>
    </row>
    <row r="8" spans="1:7" x14ac:dyDescent="0.25">
      <c r="A8" s="382"/>
      <c r="B8" s="384"/>
      <c r="C8" s="3" t="s">
        <v>88</v>
      </c>
      <c r="D8" s="206">
        <v>0</v>
      </c>
      <c r="E8" s="3"/>
      <c r="F8" s="206">
        <v>0</v>
      </c>
      <c r="G8" s="206">
        <v>0</v>
      </c>
    </row>
    <row r="9" spans="1:7" ht="17.25" x14ac:dyDescent="0.25">
      <c r="A9" s="382" t="s">
        <v>74</v>
      </c>
      <c r="B9" s="383"/>
      <c r="C9" s="3" t="s">
        <v>87</v>
      </c>
      <c r="D9" s="3"/>
      <c r="E9" s="3"/>
      <c r="F9" s="3"/>
      <c r="G9" s="47"/>
    </row>
    <row r="10" spans="1:7" x14ac:dyDescent="0.25">
      <c r="A10" s="382"/>
      <c r="B10" s="384"/>
      <c r="C10" s="3" t="s">
        <v>88</v>
      </c>
      <c r="D10" s="3"/>
      <c r="E10" s="3"/>
      <c r="F10" s="3"/>
      <c r="G10" s="47"/>
    </row>
    <row r="11" spans="1:7" ht="17.25" x14ac:dyDescent="0.25">
      <c r="A11" s="382" t="s">
        <v>83</v>
      </c>
      <c r="B11" s="383"/>
      <c r="C11" s="3" t="s">
        <v>87</v>
      </c>
      <c r="D11" s="3"/>
      <c r="E11" s="3"/>
      <c r="F11" s="3"/>
      <c r="G11" s="47"/>
    </row>
    <row r="12" spans="1:7" x14ac:dyDescent="0.25">
      <c r="A12" s="382"/>
      <c r="B12" s="384"/>
      <c r="C12" s="3" t="s">
        <v>88</v>
      </c>
      <c r="D12" s="3"/>
      <c r="E12" s="3"/>
      <c r="F12" s="3"/>
      <c r="G12" s="47"/>
    </row>
    <row r="13" spans="1:7" ht="17.25" x14ac:dyDescent="0.25">
      <c r="A13" s="382" t="s">
        <v>16</v>
      </c>
      <c r="B13" s="383"/>
      <c r="C13" s="3" t="s">
        <v>87</v>
      </c>
      <c r="D13" s="3"/>
      <c r="E13" s="3"/>
      <c r="F13" s="3"/>
      <c r="G13" s="47"/>
    </row>
    <row r="14" spans="1:7" x14ac:dyDescent="0.25">
      <c r="A14" s="382"/>
      <c r="B14" s="384"/>
      <c r="C14" s="3" t="s">
        <v>88</v>
      </c>
      <c r="D14" s="3"/>
      <c r="E14" s="3"/>
      <c r="F14" s="3"/>
      <c r="G14" s="47"/>
    </row>
    <row r="15" spans="1:7" ht="17.25" x14ac:dyDescent="0.25">
      <c r="A15" s="387" t="s">
        <v>89</v>
      </c>
      <c r="B15" s="389" t="s">
        <v>90</v>
      </c>
      <c r="C15" s="3" t="s">
        <v>87</v>
      </c>
      <c r="D15" s="294"/>
      <c r="E15" s="3"/>
      <c r="F15" s="3"/>
      <c r="G15" s="294">
        <v>0</v>
      </c>
    </row>
    <row r="16" spans="1:7" ht="15.75" thickBot="1" x14ac:dyDescent="0.3">
      <c r="A16" s="388"/>
      <c r="B16" s="390"/>
      <c r="C16" s="58" t="s">
        <v>88</v>
      </c>
      <c r="D16" s="206">
        <f>+D8</f>
        <v>0</v>
      </c>
      <c r="E16" s="58"/>
      <c r="F16" s="213">
        <f>+F8</f>
        <v>0</v>
      </c>
      <c r="G16" s="206">
        <v>0</v>
      </c>
    </row>
    <row r="17" spans="1:8" x14ac:dyDescent="0.25">
      <c r="G17" s="215"/>
    </row>
    <row r="18" spans="1:8" x14ac:dyDescent="0.25">
      <c r="B18" s="13"/>
      <c r="G18" s="215"/>
    </row>
    <row r="19" spans="1:8" ht="25.5" x14ac:dyDescent="0.25">
      <c r="A19" s="64"/>
      <c r="B19" s="65" t="s">
        <v>176</v>
      </c>
      <c r="C19" s="385">
        <v>45007</v>
      </c>
      <c r="D19" s="386"/>
      <c r="E19" s="80"/>
      <c r="F19" s="379" t="s">
        <v>186</v>
      </c>
      <c r="G19" s="379"/>
      <c r="H19" s="80"/>
    </row>
    <row r="20" spans="1:8" ht="15" customHeight="1" x14ac:dyDescent="0.25">
      <c r="A20" s="64"/>
      <c r="B20" s="68" t="s">
        <v>178</v>
      </c>
      <c r="C20" s="338" t="s">
        <v>192</v>
      </c>
      <c r="D20" s="338"/>
      <c r="E20" s="80"/>
      <c r="F20" s="338" t="s">
        <v>95</v>
      </c>
      <c r="G20" s="338"/>
      <c r="H20" s="81"/>
    </row>
    <row r="21" spans="1:8" x14ac:dyDescent="0.25">
      <c r="A21" s="64"/>
      <c r="B21" s="65"/>
    </row>
    <row r="22" spans="1:8" ht="35.25" customHeight="1" x14ac:dyDescent="0.25">
      <c r="A22" s="339" t="s">
        <v>334</v>
      </c>
      <c r="B22" s="339"/>
    </row>
    <row r="25" spans="1:8" x14ac:dyDescent="0.25">
      <c r="C25" s="215"/>
    </row>
  </sheetData>
  <mergeCells count="23"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  <mergeCell ref="E4:E5"/>
    <mergeCell ref="A9:A10"/>
    <mergeCell ref="B9:B10"/>
    <mergeCell ref="A13:A14"/>
    <mergeCell ref="B13:B14"/>
    <mergeCell ref="A11:A12"/>
    <mergeCell ref="B11:B12"/>
  </mergeCells>
  <pageMargins left="1.1023622047244095" right="0.70866141732283472" top="0.74803149606299213" bottom="0.74803149606299213" header="0.31496062992125984" footer="0.31496062992125984"/>
  <pageSetup paperSize="9" scale="9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zoomScaleNormal="100" workbookViewId="0">
      <selection activeCell="C16" sqref="C16:D16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19.85546875" customWidth="1"/>
  </cols>
  <sheetData>
    <row r="1" spans="1:6" ht="50.25" customHeight="1" x14ac:dyDescent="0.25">
      <c r="A1" s="397" t="s">
        <v>298</v>
      </c>
      <c r="B1" s="397"/>
      <c r="C1" s="397"/>
      <c r="D1" s="397"/>
      <c r="E1" s="397"/>
      <c r="F1" s="397"/>
    </row>
    <row r="2" spans="1:6" ht="18" customHeight="1" thickBot="1" x14ac:dyDescent="0.3">
      <c r="F2" s="15"/>
    </row>
    <row r="3" spans="1:6" ht="30.75" customHeight="1" x14ac:dyDescent="0.25">
      <c r="A3" s="398" t="s">
        <v>86</v>
      </c>
      <c r="B3" s="400" t="s">
        <v>106</v>
      </c>
      <c r="C3" s="400" t="s">
        <v>213</v>
      </c>
      <c r="D3" s="400" t="s">
        <v>214</v>
      </c>
      <c r="E3" s="400" t="s">
        <v>215</v>
      </c>
      <c r="F3" s="376" t="s">
        <v>216</v>
      </c>
    </row>
    <row r="4" spans="1:6" ht="31.5" customHeight="1" x14ac:dyDescent="0.25">
      <c r="A4" s="399"/>
      <c r="B4" s="401"/>
      <c r="C4" s="401"/>
      <c r="D4" s="401"/>
      <c r="E4" s="401"/>
      <c r="F4" s="377"/>
    </row>
    <row r="5" spans="1:6" x14ac:dyDescent="0.25">
      <c r="A5" s="82">
        <v>1</v>
      </c>
      <c r="B5" s="79">
        <v>2</v>
      </c>
      <c r="C5" s="78">
        <v>3</v>
      </c>
      <c r="D5" s="79">
        <v>4</v>
      </c>
      <c r="E5" s="78">
        <v>5</v>
      </c>
      <c r="F5" s="83">
        <v>6</v>
      </c>
    </row>
    <row r="6" spans="1:6" x14ac:dyDescent="0.25">
      <c r="A6" s="96" t="s">
        <v>6</v>
      </c>
      <c r="B6" s="87" t="s">
        <v>212</v>
      </c>
      <c r="C6" s="149" t="s">
        <v>333</v>
      </c>
      <c r="D6" s="3"/>
      <c r="E6" s="3"/>
      <c r="F6" s="100">
        <v>0</v>
      </c>
    </row>
    <row r="7" spans="1:6" x14ac:dyDescent="0.25">
      <c r="A7" s="96" t="s">
        <v>74</v>
      </c>
      <c r="B7" s="87" t="s">
        <v>9</v>
      </c>
      <c r="C7" s="3"/>
      <c r="D7" s="3"/>
      <c r="E7" s="3"/>
      <c r="F7" s="100">
        <f t="shared" ref="F7:F11" si="0">C7+D7-E7</f>
        <v>0</v>
      </c>
    </row>
    <row r="8" spans="1:6" x14ac:dyDescent="0.25">
      <c r="A8" s="96" t="s">
        <v>83</v>
      </c>
      <c r="B8" s="87" t="s">
        <v>11</v>
      </c>
      <c r="C8" s="3"/>
      <c r="D8" s="3"/>
      <c r="E8" s="3"/>
      <c r="F8" s="100">
        <f t="shared" si="0"/>
        <v>0</v>
      </c>
    </row>
    <row r="9" spans="1:6" x14ac:dyDescent="0.25">
      <c r="A9" s="96" t="s">
        <v>83</v>
      </c>
      <c r="B9" s="87" t="s">
        <v>164</v>
      </c>
      <c r="C9" s="3"/>
      <c r="D9" s="3"/>
      <c r="E9" s="3"/>
      <c r="F9" s="100">
        <f t="shared" si="0"/>
        <v>0</v>
      </c>
    </row>
    <row r="10" spans="1:6" x14ac:dyDescent="0.25">
      <c r="A10" s="96" t="s">
        <v>16</v>
      </c>
      <c r="B10" s="87" t="s">
        <v>14</v>
      </c>
      <c r="C10" s="3"/>
      <c r="D10" s="3"/>
      <c r="E10" s="3"/>
      <c r="F10" s="100">
        <f t="shared" si="0"/>
        <v>0</v>
      </c>
    </row>
    <row r="11" spans="1:6" x14ac:dyDescent="0.25">
      <c r="A11" s="96" t="s">
        <v>266</v>
      </c>
      <c r="B11" s="87"/>
      <c r="C11" s="3"/>
      <c r="D11" s="3"/>
      <c r="E11" s="3"/>
      <c r="F11" s="100">
        <f t="shared" si="0"/>
        <v>0</v>
      </c>
    </row>
    <row r="12" spans="1:6" ht="22.5" customHeight="1" thickBot="1" x14ac:dyDescent="0.3">
      <c r="A12" s="101" t="s">
        <v>89</v>
      </c>
      <c r="B12" s="102" t="s">
        <v>90</v>
      </c>
      <c r="C12" s="103">
        <v>0</v>
      </c>
      <c r="D12" s="103">
        <f t="shared" ref="D12:F12" si="1">D6+D7+D8+D9+D10+D11</f>
        <v>0</v>
      </c>
      <c r="E12" s="103">
        <f t="shared" si="1"/>
        <v>0</v>
      </c>
      <c r="F12" s="104">
        <f t="shared" si="1"/>
        <v>0</v>
      </c>
    </row>
    <row r="14" spans="1:6" ht="15.75" customHeight="1" x14ac:dyDescent="0.25">
      <c r="B14" s="99"/>
      <c r="C14" s="99"/>
      <c r="D14" s="99"/>
      <c r="E14" s="99"/>
      <c r="F14" s="99"/>
    </row>
    <row r="15" spans="1:6" x14ac:dyDescent="0.25">
      <c r="A15" s="64"/>
      <c r="B15" s="65" t="s">
        <v>176</v>
      </c>
      <c r="C15" s="365">
        <v>45007</v>
      </c>
      <c r="D15" s="366"/>
      <c r="E15" s="379" t="s">
        <v>186</v>
      </c>
      <c r="F15" s="379"/>
    </row>
    <row r="16" spans="1:6" x14ac:dyDescent="0.25">
      <c r="A16" s="64"/>
      <c r="B16" s="95" t="s">
        <v>209</v>
      </c>
      <c r="C16" s="338" t="s">
        <v>211</v>
      </c>
      <c r="D16" s="338"/>
      <c r="E16" s="338" t="s">
        <v>95</v>
      </c>
      <c r="F16" s="338"/>
    </row>
    <row r="17" spans="1:2" x14ac:dyDescent="0.25">
      <c r="A17" s="64"/>
      <c r="B17" s="65"/>
    </row>
    <row r="18" spans="1:2" x14ac:dyDescent="0.25">
      <c r="A18" s="378" t="s">
        <v>334</v>
      </c>
      <c r="B18" s="378"/>
    </row>
  </sheetData>
  <mergeCells count="12">
    <mergeCell ref="A1:F1"/>
    <mergeCell ref="A3:A4"/>
    <mergeCell ref="B3:B4"/>
    <mergeCell ref="C3:C4"/>
    <mergeCell ref="F3:F4"/>
    <mergeCell ref="D3:D4"/>
    <mergeCell ref="E3:E4"/>
    <mergeCell ref="C15:D15"/>
    <mergeCell ref="E15:F15"/>
    <mergeCell ref="C16:D16"/>
    <mergeCell ref="E16:F16"/>
    <mergeCell ref="A18:B18"/>
  </mergeCells>
  <pageMargins left="0.82677165354330717" right="0.23622047244094491" top="1.1417322834645669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13" zoomScaleNormal="100" workbookViewId="0">
      <selection activeCell="I8" sqref="I8"/>
    </sheetView>
  </sheetViews>
  <sheetFormatPr defaultRowHeight="15" x14ac:dyDescent="0.25"/>
  <cols>
    <col min="1" max="1" width="5.28515625" customWidth="1"/>
    <col min="2" max="2" width="25.5703125" customWidth="1"/>
    <col min="3" max="3" width="10.425781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402" t="s">
        <v>227</v>
      </c>
      <c r="B1" s="402"/>
      <c r="C1" s="402"/>
      <c r="D1" s="402"/>
      <c r="E1" s="402"/>
      <c r="F1" s="402"/>
      <c r="G1" s="402"/>
      <c r="H1" s="402"/>
      <c r="I1" s="402"/>
      <c r="J1" s="402"/>
    </row>
    <row r="2" spans="1:10" ht="12.75" customHeight="1" thickBot="1" x14ac:dyDescent="0.3"/>
    <row r="3" spans="1:10" ht="38.25" customHeight="1" x14ac:dyDescent="0.25">
      <c r="A3" s="398" t="s">
        <v>0</v>
      </c>
      <c r="B3" s="404" t="s">
        <v>106</v>
      </c>
      <c r="C3" s="400" t="s">
        <v>217</v>
      </c>
      <c r="D3" s="400"/>
      <c r="E3" s="400" t="s">
        <v>218</v>
      </c>
      <c r="F3" s="400"/>
      <c r="G3" s="400" t="s">
        <v>219</v>
      </c>
      <c r="H3" s="400"/>
      <c r="I3" s="400" t="s">
        <v>220</v>
      </c>
      <c r="J3" s="376"/>
    </row>
    <row r="4" spans="1:10" x14ac:dyDescent="0.25">
      <c r="A4" s="399"/>
      <c r="B4" s="403"/>
      <c r="C4" s="403" t="s">
        <v>221</v>
      </c>
      <c r="D4" s="403" t="s">
        <v>222</v>
      </c>
      <c r="E4" s="403" t="s">
        <v>221</v>
      </c>
      <c r="F4" s="403" t="s">
        <v>222</v>
      </c>
      <c r="G4" s="403" t="s">
        <v>221</v>
      </c>
      <c r="H4" s="403" t="s">
        <v>222</v>
      </c>
      <c r="I4" s="136" t="s">
        <v>221</v>
      </c>
      <c r="J4" s="109" t="s">
        <v>222</v>
      </c>
    </row>
    <row r="5" spans="1:10" x14ac:dyDescent="0.25">
      <c r="A5" s="399"/>
      <c r="B5" s="403"/>
      <c r="C5" s="403"/>
      <c r="D5" s="403"/>
      <c r="E5" s="403"/>
      <c r="F5" s="403"/>
      <c r="G5" s="403"/>
      <c r="H5" s="403"/>
      <c r="I5" s="136" t="s">
        <v>223</v>
      </c>
      <c r="J5" s="109" t="s">
        <v>224</v>
      </c>
    </row>
    <row r="6" spans="1:10" ht="12" customHeight="1" thickBot="1" x14ac:dyDescent="0.3">
      <c r="A6" s="173">
        <v>1</v>
      </c>
      <c r="B6" s="174">
        <v>2</v>
      </c>
      <c r="C6" s="174">
        <v>3</v>
      </c>
      <c r="D6" s="174">
        <v>4</v>
      </c>
      <c r="E6" s="174">
        <v>5</v>
      </c>
      <c r="F6" s="174">
        <v>6</v>
      </c>
      <c r="G6" s="174">
        <v>7</v>
      </c>
      <c r="H6" s="174">
        <v>8</v>
      </c>
      <c r="I6" s="174">
        <v>9</v>
      </c>
      <c r="J6" s="175">
        <v>10</v>
      </c>
    </row>
    <row r="7" spans="1:10" ht="15" customHeight="1" x14ac:dyDescent="0.25">
      <c r="A7" s="170" t="s">
        <v>101</v>
      </c>
      <c r="B7" s="171" t="s">
        <v>225</v>
      </c>
      <c r="C7" s="149" t="s">
        <v>333</v>
      </c>
      <c r="D7" s="171"/>
      <c r="E7" s="171"/>
      <c r="F7" s="171"/>
      <c r="G7" s="171"/>
      <c r="H7" s="171"/>
      <c r="I7" s="107">
        <v>0</v>
      </c>
      <c r="J7" s="172">
        <f>D7+F7+H7</f>
        <v>0</v>
      </c>
    </row>
    <row r="8" spans="1:10" ht="15" customHeight="1" x14ac:dyDescent="0.25">
      <c r="A8" s="112" t="s">
        <v>7</v>
      </c>
      <c r="B8" s="37"/>
      <c r="C8" s="37"/>
      <c r="D8" s="37"/>
      <c r="E8" s="37"/>
      <c r="F8" s="37"/>
      <c r="G8" s="37"/>
      <c r="H8" s="37"/>
      <c r="I8" s="107">
        <f t="shared" ref="I8:I23" si="0">C8+E8+G8</f>
        <v>0</v>
      </c>
      <c r="J8" s="113">
        <f t="shared" ref="J8:J22" si="1">D8+F8+H8</f>
        <v>0</v>
      </c>
    </row>
    <row r="9" spans="1:10" ht="15" customHeight="1" x14ac:dyDescent="0.25">
      <c r="A9" s="112" t="s">
        <v>10</v>
      </c>
      <c r="B9" s="37"/>
      <c r="C9" s="37"/>
      <c r="D9" s="37"/>
      <c r="E9" s="37"/>
      <c r="F9" s="37"/>
      <c r="G9" s="37"/>
      <c r="H9" s="37"/>
      <c r="I9" s="107">
        <f t="shared" si="0"/>
        <v>0</v>
      </c>
      <c r="J9" s="113">
        <f t="shared" si="1"/>
        <v>0</v>
      </c>
    </row>
    <row r="10" spans="1:10" ht="15" customHeight="1" x14ac:dyDescent="0.25">
      <c r="A10" s="112"/>
      <c r="B10" s="37"/>
      <c r="C10" s="37"/>
      <c r="D10" s="37"/>
      <c r="E10" s="37"/>
      <c r="F10" s="37"/>
      <c r="G10" s="37"/>
      <c r="H10" s="37"/>
      <c r="I10" s="107">
        <f t="shared" si="0"/>
        <v>0</v>
      </c>
      <c r="J10" s="113">
        <f t="shared" si="1"/>
        <v>0</v>
      </c>
    </row>
    <row r="11" spans="1:10" ht="15" customHeight="1" x14ac:dyDescent="0.25">
      <c r="A11" s="112" t="s">
        <v>74</v>
      </c>
      <c r="B11" s="37" t="s">
        <v>226</v>
      </c>
      <c r="C11" s="37"/>
      <c r="D11" s="37"/>
      <c r="E11" s="37"/>
      <c r="F11" s="37"/>
      <c r="G11" s="37"/>
      <c r="H11" s="37"/>
      <c r="I11" s="107">
        <f t="shared" si="0"/>
        <v>0</v>
      </c>
      <c r="J11" s="113">
        <f t="shared" si="1"/>
        <v>0</v>
      </c>
    </row>
    <row r="12" spans="1:10" ht="15" customHeight="1" x14ac:dyDescent="0.25">
      <c r="A12" s="114" t="s">
        <v>159</v>
      </c>
      <c r="B12" s="37"/>
      <c r="C12" s="37"/>
      <c r="D12" s="37"/>
      <c r="E12" s="37"/>
      <c r="F12" s="37"/>
      <c r="G12" s="37"/>
      <c r="H12" s="37"/>
      <c r="I12" s="107">
        <f t="shared" si="0"/>
        <v>0</v>
      </c>
      <c r="J12" s="113">
        <f t="shared" si="1"/>
        <v>0</v>
      </c>
    </row>
    <row r="13" spans="1:10" ht="15" customHeight="1" x14ac:dyDescent="0.25">
      <c r="A13" s="114" t="s">
        <v>162</v>
      </c>
      <c r="B13" s="37"/>
      <c r="C13" s="37"/>
      <c r="D13" s="37"/>
      <c r="E13" s="37"/>
      <c r="F13" s="37"/>
      <c r="G13" s="37"/>
      <c r="H13" s="37"/>
      <c r="I13" s="107">
        <f t="shared" si="0"/>
        <v>0</v>
      </c>
      <c r="J13" s="113">
        <f t="shared" si="1"/>
        <v>0</v>
      </c>
    </row>
    <row r="14" spans="1:10" ht="15" customHeight="1" x14ac:dyDescent="0.25">
      <c r="A14" s="114"/>
      <c r="B14" s="37"/>
      <c r="C14" s="37"/>
      <c r="D14" s="37"/>
      <c r="E14" s="37"/>
      <c r="F14" s="37"/>
      <c r="G14" s="37"/>
      <c r="H14" s="37"/>
      <c r="I14" s="107">
        <f t="shared" si="0"/>
        <v>0</v>
      </c>
      <c r="J14" s="113">
        <f t="shared" si="1"/>
        <v>0</v>
      </c>
    </row>
    <row r="15" spans="1:10" ht="15" customHeight="1" x14ac:dyDescent="0.25">
      <c r="A15" s="114" t="s">
        <v>23</v>
      </c>
      <c r="B15" s="37" t="s">
        <v>299</v>
      </c>
      <c r="C15" s="37"/>
      <c r="D15" s="37"/>
      <c r="E15" s="37"/>
      <c r="F15" s="37"/>
      <c r="G15" s="37"/>
      <c r="H15" s="37"/>
      <c r="I15" s="107">
        <f t="shared" si="0"/>
        <v>0</v>
      </c>
      <c r="J15" s="113">
        <f t="shared" si="1"/>
        <v>0</v>
      </c>
    </row>
    <row r="16" spans="1:10" ht="15" customHeight="1" x14ac:dyDescent="0.25">
      <c r="A16" s="114" t="s">
        <v>229</v>
      </c>
      <c r="B16" s="37"/>
      <c r="C16" s="37"/>
      <c r="D16" s="37"/>
      <c r="E16" s="37"/>
      <c r="F16" s="37"/>
      <c r="G16" s="37"/>
      <c r="H16" s="37"/>
      <c r="I16" s="107">
        <f t="shared" si="0"/>
        <v>0</v>
      </c>
      <c r="J16" s="113">
        <f t="shared" si="1"/>
        <v>0</v>
      </c>
    </row>
    <row r="17" spans="1:12" ht="15" customHeight="1" x14ac:dyDescent="0.25">
      <c r="A17" s="114" t="s">
        <v>230</v>
      </c>
      <c r="B17" s="37"/>
      <c r="C17" s="37"/>
      <c r="D17" s="37"/>
      <c r="E17" s="37"/>
      <c r="F17" s="37"/>
      <c r="G17" s="37"/>
      <c r="H17" s="37"/>
      <c r="I17" s="107">
        <f t="shared" si="0"/>
        <v>0</v>
      </c>
      <c r="J17" s="113">
        <f t="shared" si="1"/>
        <v>0</v>
      </c>
    </row>
    <row r="18" spans="1:12" ht="15" customHeight="1" x14ac:dyDescent="0.25">
      <c r="A18" s="112"/>
      <c r="B18" s="37"/>
      <c r="C18" s="37"/>
      <c r="D18" s="37"/>
      <c r="E18" s="37"/>
      <c r="F18" s="37"/>
      <c r="G18" s="37"/>
      <c r="H18" s="37"/>
      <c r="I18" s="107">
        <f t="shared" si="0"/>
        <v>0</v>
      </c>
      <c r="J18" s="113">
        <f t="shared" si="1"/>
        <v>0</v>
      </c>
    </row>
    <row r="19" spans="1:12" ht="15" customHeight="1" x14ac:dyDescent="0.25">
      <c r="A19" s="112" t="s">
        <v>166</v>
      </c>
      <c r="B19" s="37" t="s">
        <v>204</v>
      </c>
      <c r="C19" s="37"/>
      <c r="D19" s="37"/>
      <c r="E19" s="37"/>
      <c r="F19" s="37"/>
      <c r="G19" s="37"/>
      <c r="H19" s="37"/>
      <c r="I19" s="107">
        <f t="shared" si="0"/>
        <v>0</v>
      </c>
      <c r="J19" s="113">
        <f t="shared" si="1"/>
        <v>0</v>
      </c>
    </row>
    <row r="20" spans="1:12" ht="15" customHeight="1" x14ac:dyDescent="0.25">
      <c r="A20" s="112" t="s">
        <v>231</v>
      </c>
      <c r="B20" s="37"/>
      <c r="C20" s="37"/>
      <c r="D20" s="37"/>
      <c r="E20" s="37"/>
      <c r="F20" s="37"/>
      <c r="G20" s="37"/>
      <c r="H20" s="37"/>
      <c r="I20" s="107">
        <f t="shared" si="0"/>
        <v>0</v>
      </c>
      <c r="J20" s="113">
        <f t="shared" si="1"/>
        <v>0</v>
      </c>
    </row>
    <row r="21" spans="1:12" ht="15" customHeight="1" x14ac:dyDescent="0.25">
      <c r="A21" s="114" t="s">
        <v>232</v>
      </c>
      <c r="B21" s="37"/>
      <c r="C21" s="37"/>
      <c r="D21" s="37"/>
      <c r="E21" s="37"/>
      <c r="F21" s="37"/>
      <c r="G21" s="37"/>
      <c r="H21" s="37"/>
      <c r="I21" s="107">
        <f t="shared" si="0"/>
        <v>0</v>
      </c>
      <c r="J21" s="113">
        <f t="shared" si="1"/>
        <v>0</v>
      </c>
    </row>
    <row r="22" spans="1:12" ht="15.75" thickBot="1" x14ac:dyDescent="0.3">
      <c r="A22" s="162"/>
      <c r="B22" s="163"/>
      <c r="C22" s="163"/>
      <c r="D22" s="163"/>
      <c r="E22" s="163"/>
      <c r="F22" s="163"/>
      <c r="G22" s="163"/>
      <c r="H22" s="163"/>
      <c r="I22" s="164">
        <f t="shared" si="0"/>
        <v>0</v>
      </c>
      <c r="J22" s="165">
        <f t="shared" si="1"/>
        <v>0</v>
      </c>
    </row>
    <row r="23" spans="1:12" ht="21.75" customHeight="1" thickBot="1" x14ac:dyDescent="0.3">
      <c r="A23" s="166"/>
      <c r="B23" s="167" t="s">
        <v>233</v>
      </c>
      <c r="C23" s="168" t="e">
        <f>C19+C15+C11+C7</f>
        <v>#VALUE!</v>
      </c>
      <c r="D23" s="168">
        <f>D19+D15+D11+D7</f>
        <v>0</v>
      </c>
      <c r="E23" s="168">
        <f t="shared" ref="E23:J23" si="2">E19+E15+E11+E7</f>
        <v>0</v>
      </c>
      <c r="F23" s="168">
        <f t="shared" si="2"/>
        <v>0</v>
      </c>
      <c r="G23" s="168">
        <f t="shared" si="2"/>
        <v>0</v>
      </c>
      <c r="H23" s="168">
        <f t="shared" si="2"/>
        <v>0</v>
      </c>
      <c r="I23" s="168" t="e">
        <f t="shared" si="0"/>
        <v>#VALUE!</v>
      </c>
      <c r="J23" s="169">
        <f t="shared" si="2"/>
        <v>0</v>
      </c>
    </row>
    <row r="24" spans="1:12" x14ac:dyDescent="0.25">
      <c r="A24" s="115"/>
      <c r="B24" s="115"/>
      <c r="C24" s="115"/>
      <c r="D24" s="115"/>
      <c r="E24" s="115"/>
      <c r="F24" s="115"/>
      <c r="G24" s="115"/>
      <c r="H24" s="115"/>
      <c r="I24" s="115"/>
      <c r="J24" s="115"/>
    </row>
    <row r="25" spans="1:12" x14ac:dyDescent="0.25">
      <c r="A25" s="115"/>
      <c r="B25" s="115"/>
      <c r="C25" s="115"/>
      <c r="D25" s="115"/>
      <c r="E25" s="115"/>
      <c r="F25" s="115"/>
      <c r="G25" s="115"/>
      <c r="H25" s="115"/>
      <c r="I25" s="115"/>
      <c r="J25" s="115"/>
    </row>
    <row r="26" spans="1:12" x14ac:dyDescent="0.25">
      <c r="A26" s="105"/>
      <c r="B26" s="105"/>
      <c r="C26" s="105"/>
      <c r="D26" s="105"/>
      <c r="E26" s="105"/>
      <c r="F26" s="105"/>
      <c r="G26" s="105"/>
      <c r="H26" s="105"/>
      <c r="I26" s="105"/>
      <c r="J26" s="105"/>
    </row>
    <row r="27" spans="1:12" ht="15" customHeight="1" x14ac:dyDescent="0.25">
      <c r="A27" s="64"/>
      <c r="B27" s="65" t="s">
        <v>176</v>
      </c>
      <c r="C27" s="65"/>
      <c r="D27" s="365">
        <v>45007</v>
      </c>
      <c r="E27" s="366"/>
      <c r="F27" s="366"/>
      <c r="G27" s="80"/>
      <c r="H27" s="80"/>
      <c r="I27" s="75" t="s">
        <v>177</v>
      </c>
      <c r="K27" s="1"/>
      <c r="L27" s="1"/>
    </row>
    <row r="28" spans="1:12" ht="15" customHeight="1" x14ac:dyDescent="0.25">
      <c r="A28" s="64"/>
      <c r="B28" s="68" t="s">
        <v>178</v>
      </c>
      <c r="C28" s="65"/>
      <c r="D28" s="338" t="s">
        <v>93</v>
      </c>
      <c r="E28" s="338"/>
      <c r="F28" s="338"/>
      <c r="G28" s="81"/>
      <c r="H28" s="81"/>
      <c r="I28" s="108" t="s">
        <v>95</v>
      </c>
      <c r="K28" s="108"/>
      <c r="L28" s="108"/>
    </row>
    <row r="29" spans="1:12" ht="9" customHeight="1" x14ac:dyDescent="0.25">
      <c r="A29" s="64"/>
      <c r="B29" s="65"/>
      <c r="C29" s="65"/>
      <c r="D29" s="66"/>
      <c r="E29" s="66"/>
      <c r="F29" s="66"/>
      <c r="G29" s="66"/>
      <c r="H29" s="66"/>
      <c r="I29" s="63"/>
    </row>
    <row r="30" spans="1:12" ht="30" customHeight="1" x14ac:dyDescent="0.25">
      <c r="A30" s="339" t="s">
        <v>334</v>
      </c>
      <c r="B30" s="339"/>
      <c r="C30" s="65"/>
      <c r="D30" s="66"/>
      <c r="E30" s="66"/>
      <c r="F30" s="66"/>
      <c r="G30" s="66"/>
      <c r="H30" s="66"/>
      <c r="I30" s="63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opLeftCell="A10" zoomScaleNormal="100" workbookViewId="0">
      <selection activeCell="M8" sqref="M8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5" width="11.42578125" customWidth="1"/>
    <col min="6" max="7" width="14.7109375" customWidth="1"/>
    <col min="8" max="8" width="20.140625" customWidth="1"/>
    <col min="9" max="9" width="18.85546875" customWidth="1"/>
    <col min="10" max="10" width="11.140625" bestFit="1" customWidth="1"/>
  </cols>
  <sheetData>
    <row r="1" spans="1:11" ht="33.75" customHeight="1" x14ac:dyDescent="0.25">
      <c r="A1" s="405" t="s">
        <v>234</v>
      </c>
      <c r="B1" s="405"/>
      <c r="C1" s="405"/>
      <c r="D1" s="405"/>
      <c r="E1" s="405"/>
      <c r="F1" s="405"/>
      <c r="G1" s="405"/>
      <c r="H1" s="405"/>
    </row>
    <row r="2" spans="1:11" ht="15.75" thickBot="1" x14ac:dyDescent="0.3"/>
    <row r="3" spans="1:11" ht="31.5" customHeight="1" x14ac:dyDescent="0.25">
      <c r="A3" s="395" t="s">
        <v>86</v>
      </c>
      <c r="B3" s="380" t="s">
        <v>181</v>
      </c>
      <c r="C3" s="380" t="s">
        <v>182</v>
      </c>
      <c r="D3" s="380" t="s">
        <v>347</v>
      </c>
      <c r="E3" s="380" t="s">
        <v>183</v>
      </c>
      <c r="F3" s="380"/>
      <c r="G3" s="380"/>
      <c r="H3" s="393" t="s">
        <v>185</v>
      </c>
    </row>
    <row r="4" spans="1:11" ht="78" customHeight="1" x14ac:dyDescent="0.25">
      <c r="A4" s="396"/>
      <c r="B4" s="381"/>
      <c r="C4" s="381"/>
      <c r="D4" s="381"/>
      <c r="E4" s="76" t="s">
        <v>91</v>
      </c>
      <c r="F4" s="77" t="s">
        <v>184</v>
      </c>
      <c r="G4" s="77" t="s">
        <v>336</v>
      </c>
      <c r="H4" s="394"/>
    </row>
    <row r="5" spans="1:11" x14ac:dyDescent="0.25">
      <c r="A5" s="82">
        <v>1</v>
      </c>
      <c r="B5" s="79">
        <v>2</v>
      </c>
      <c r="C5" s="78">
        <v>3</v>
      </c>
      <c r="D5" s="79">
        <v>4</v>
      </c>
      <c r="E5" s="78">
        <v>5</v>
      </c>
      <c r="F5" s="79">
        <v>6</v>
      </c>
      <c r="G5" s="78">
        <v>7</v>
      </c>
      <c r="H5" s="83">
        <v>8</v>
      </c>
    </row>
    <row r="6" spans="1:11" ht="30" x14ac:dyDescent="0.25">
      <c r="A6" s="84">
        <v>1</v>
      </c>
      <c r="B6" s="235" t="s">
        <v>343</v>
      </c>
      <c r="C6" s="236">
        <v>2505605.6700000004</v>
      </c>
      <c r="D6" s="236">
        <v>96985.89</v>
      </c>
      <c r="E6" s="236"/>
      <c r="F6" s="236">
        <v>8703.9599999999991</v>
      </c>
      <c r="G6" s="236">
        <f>+E6+F6</f>
        <v>8703.9599999999991</v>
      </c>
      <c r="H6" s="237">
        <f>+C6+D6-G6</f>
        <v>2593887.6000000006</v>
      </c>
      <c r="J6" s="215"/>
      <c r="K6" s="215"/>
    </row>
    <row r="7" spans="1:11" ht="30" x14ac:dyDescent="0.25">
      <c r="A7" s="84">
        <v>2</v>
      </c>
      <c r="B7" s="235" t="s">
        <v>344</v>
      </c>
      <c r="C7" s="236">
        <v>1930473.5400000005</v>
      </c>
      <c r="D7" s="236">
        <v>258623.43</v>
      </c>
      <c r="E7" s="236"/>
      <c r="F7" s="236">
        <v>848.67</v>
      </c>
      <c r="G7" s="236">
        <f t="shared" ref="G7" si="0">+E7+F7</f>
        <v>848.67</v>
      </c>
      <c r="H7" s="237">
        <f t="shared" ref="H7" si="1">+C7+D7-G7</f>
        <v>2188248.3000000007</v>
      </c>
      <c r="J7" s="215"/>
    </row>
    <row r="8" spans="1:11" x14ac:dyDescent="0.25">
      <c r="A8" s="84"/>
      <c r="B8" s="14"/>
      <c r="C8" s="236"/>
      <c r="D8" s="236"/>
      <c r="E8" s="236"/>
      <c r="F8" s="236"/>
      <c r="G8" s="236"/>
      <c r="H8" s="237"/>
    </row>
    <row r="9" spans="1:11" x14ac:dyDescent="0.25">
      <c r="A9" s="84"/>
      <c r="B9" s="14"/>
      <c r="C9" s="236"/>
      <c r="D9" s="236"/>
      <c r="E9" s="236"/>
      <c r="F9" s="236"/>
      <c r="G9" s="236"/>
      <c r="H9" s="237"/>
    </row>
    <row r="10" spans="1:11" x14ac:dyDescent="0.25">
      <c r="A10" s="84"/>
      <c r="B10" s="14"/>
      <c r="C10" s="236"/>
      <c r="D10" s="236"/>
      <c r="E10" s="236"/>
      <c r="F10" s="236"/>
      <c r="G10" s="236"/>
      <c r="H10" s="237"/>
    </row>
    <row r="11" spans="1:11" ht="15.75" thickBot="1" x14ac:dyDescent="0.3">
      <c r="A11" s="85" t="s">
        <v>89</v>
      </c>
      <c r="B11" s="86" t="s">
        <v>90</v>
      </c>
      <c r="C11" s="238">
        <v>4436079.2100000009</v>
      </c>
      <c r="D11" s="238">
        <f t="shared" ref="D11:H11" si="2">SUM(D6:D10)</f>
        <v>355609.32</v>
      </c>
      <c r="E11" s="238">
        <f t="shared" si="2"/>
        <v>0</v>
      </c>
      <c r="F11" s="238">
        <f t="shared" si="2"/>
        <v>9552.6299999999992</v>
      </c>
      <c r="G11" s="238">
        <f t="shared" si="2"/>
        <v>9552.6299999999992</v>
      </c>
      <c r="H11" s="238">
        <f t="shared" si="2"/>
        <v>4782135.9000000013</v>
      </c>
    </row>
    <row r="13" spans="1:11" x14ac:dyDescent="0.25">
      <c r="B13" s="13"/>
    </row>
    <row r="14" spans="1:11" x14ac:dyDescent="0.25">
      <c r="B14" s="31"/>
    </row>
    <row r="15" spans="1:11" ht="25.5" customHeight="1" x14ac:dyDescent="0.25">
      <c r="A15" s="64"/>
      <c r="B15" s="65" t="s">
        <v>176</v>
      </c>
      <c r="D15" s="365">
        <v>45007</v>
      </c>
      <c r="E15" s="366"/>
      <c r="F15" s="80"/>
      <c r="G15" s="379" t="s">
        <v>186</v>
      </c>
      <c r="H15" s="379"/>
    </row>
    <row r="16" spans="1:11" ht="15" customHeight="1" x14ac:dyDescent="0.25">
      <c r="A16" s="64"/>
      <c r="B16" s="68" t="s">
        <v>178</v>
      </c>
      <c r="D16" s="379" t="s">
        <v>93</v>
      </c>
      <c r="E16" s="379"/>
      <c r="F16" s="81"/>
      <c r="G16" s="338" t="s">
        <v>95</v>
      </c>
      <c r="H16" s="338"/>
    </row>
    <row r="17" spans="1:2" x14ac:dyDescent="0.25">
      <c r="A17" s="64"/>
      <c r="B17" s="65"/>
    </row>
    <row r="18" spans="1:2" ht="23.25" customHeight="1" x14ac:dyDescent="0.25">
      <c r="A18" s="339" t="s">
        <v>334</v>
      </c>
      <c r="B18" s="339"/>
    </row>
  </sheetData>
  <mergeCells count="12">
    <mergeCell ref="A1:H1"/>
    <mergeCell ref="D3:D4"/>
    <mergeCell ref="E3:G3"/>
    <mergeCell ref="A18:B18"/>
    <mergeCell ref="D15:E15"/>
    <mergeCell ref="D16:E16"/>
    <mergeCell ref="G15:H15"/>
    <mergeCell ref="G16:H16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zoomScaleNormal="100" workbookViewId="0">
      <selection activeCell="C18" sqref="C18:E18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176" t="s">
        <v>235</v>
      </c>
      <c r="B2" s="16"/>
      <c r="C2" s="16"/>
      <c r="D2" s="16"/>
      <c r="E2" s="16"/>
      <c r="F2" s="16"/>
      <c r="G2" s="16"/>
      <c r="H2" s="16"/>
    </row>
    <row r="3" spans="1:8" ht="15.75" thickBot="1" x14ac:dyDescent="0.3">
      <c r="A3" s="17"/>
      <c r="B3" s="18"/>
      <c r="C3" s="18"/>
      <c r="D3" s="16"/>
      <c r="E3" s="16"/>
      <c r="F3" s="16"/>
      <c r="G3" s="16"/>
      <c r="H3" s="16"/>
    </row>
    <row r="4" spans="1:8" ht="24" customHeight="1" x14ac:dyDescent="0.25">
      <c r="A4" s="408" t="s">
        <v>0</v>
      </c>
      <c r="B4" s="410" t="s">
        <v>340</v>
      </c>
      <c r="C4" s="412" t="s">
        <v>236</v>
      </c>
      <c r="D4" s="412" t="s">
        <v>237</v>
      </c>
      <c r="E4" s="413" t="s">
        <v>215</v>
      </c>
      <c r="F4" s="414"/>
      <c r="G4" s="415"/>
      <c r="H4" s="406" t="s">
        <v>241</v>
      </c>
    </row>
    <row r="5" spans="1:8" ht="49.5" customHeight="1" x14ac:dyDescent="0.25">
      <c r="A5" s="409"/>
      <c r="B5" s="411"/>
      <c r="C5" s="411"/>
      <c r="D5" s="411"/>
      <c r="E5" s="29" t="s">
        <v>238</v>
      </c>
      <c r="F5" s="29" t="s">
        <v>239</v>
      </c>
      <c r="G5" s="29" t="s">
        <v>240</v>
      </c>
      <c r="H5" s="407"/>
    </row>
    <row r="6" spans="1:8" ht="15" customHeight="1" x14ac:dyDescent="0.25">
      <c r="A6" s="117">
        <v>1</v>
      </c>
      <c r="B6" s="79">
        <v>2</v>
      </c>
      <c r="C6" s="79">
        <v>3</v>
      </c>
      <c r="D6" s="79">
        <v>4</v>
      </c>
      <c r="E6" s="79">
        <v>5</v>
      </c>
      <c r="F6" s="79">
        <v>6</v>
      </c>
      <c r="G6" s="79">
        <v>7</v>
      </c>
      <c r="H6" s="83">
        <v>8</v>
      </c>
    </row>
    <row r="7" spans="1:8" ht="17.45" customHeight="1" x14ac:dyDescent="0.25">
      <c r="A7" s="116" t="s">
        <v>6</v>
      </c>
      <c r="B7" s="19" t="s">
        <v>333</v>
      </c>
      <c r="C7" s="19"/>
      <c r="D7" s="23"/>
      <c r="E7" s="23"/>
      <c r="F7" s="23"/>
      <c r="G7" s="23"/>
      <c r="H7" s="24">
        <f t="shared" ref="H7:H14" si="0">SUM(D7:G7)</f>
        <v>0</v>
      </c>
    </row>
    <row r="8" spans="1:8" ht="17.45" customHeight="1" x14ac:dyDescent="0.25">
      <c r="A8" s="116" t="s">
        <v>74</v>
      </c>
      <c r="B8" s="19"/>
      <c r="C8" s="5"/>
      <c r="D8" s="25"/>
      <c r="E8" s="25"/>
      <c r="F8" s="25"/>
      <c r="G8" s="25"/>
      <c r="H8" s="24">
        <f>SUM(D8:G8)</f>
        <v>0</v>
      </c>
    </row>
    <row r="9" spans="1:8" ht="17.45" customHeight="1" x14ac:dyDescent="0.25">
      <c r="A9" s="116" t="s">
        <v>83</v>
      </c>
      <c r="B9" s="30"/>
      <c r="C9" s="7"/>
      <c r="D9" s="26"/>
      <c r="E9" s="26"/>
      <c r="F9" s="26"/>
      <c r="G9" s="26"/>
      <c r="H9" s="24">
        <f t="shared" si="0"/>
        <v>0</v>
      </c>
    </row>
    <row r="10" spans="1:8" ht="17.45" customHeight="1" x14ac:dyDescent="0.25">
      <c r="A10" s="116" t="s">
        <v>16</v>
      </c>
      <c r="B10" s="30"/>
      <c r="C10" s="20"/>
      <c r="D10" s="26"/>
      <c r="E10" s="26"/>
      <c r="F10" s="26"/>
      <c r="G10" s="26"/>
      <c r="H10" s="24">
        <f t="shared" si="0"/>
        <v>0</v>
      </c>
    </row>
    <row r="11" spans="1:8" ht="17.45" customHeight="1" x14ac:dyDescent="0.25">
      <c r="A11" s="116" t="s">
        <v>17</v>
      </c>
      <c r="B11" s="19"/>
      <c r="C11" s="5"/>
      <c r="D11" s="25"/>
      <c r="E11" s="25"/>
      <c r="F11" s="25"/>
      <c r="G11" s="25"/>
      <c r="H11" s="24">
        <f t="shared" si="0"/>
        <v>0</v>
      </c>
    </row>
    <row r="12" spans="1:8" ht="17.45" customHeight="1" x14ac:dyDescent="0.25">
      <c r="A12" s="6"/>
      <c r="B12" s="30"/>
      <c r="C12" s="7"/>
      <c r="D12" s="26"/>
      <c r="E12" s="26"/>
      <c r="F12" s="26"/>
      <c r="G12" s="26"/>
      <c r="H12" s="24">
        <f t="shared" si="0"/>
        <v>0</v>
      </c>
    </row>
    <row r="13" spans="1:8" ht="17.45" customHeight="1" x14ac:dyDescent="0.25">
      <c r="A13" s="6"/>
      <c r="B13" s="22"/>
      <c r="C13" s="7"/>
      <c r="D13" s="26"/>
      <c r="E13" s="26"/>
      <c r="F13" s="26"/>
      <c r="G13" s="26"/>
      <c r="H13" s="24">
        <f t="shared" si="0"/>
        <v>0</v>
      </c>
    </row>
    <row r="14" spans="1:8" ht="17.45" customHeight="1" thickBot="1" x14ac:dyDescent="0.3">
      <c r="A14" s="9"/>
      <c r="B14" s="21" t="s">
        <v>233</v>
      </c>
      <c r="C14" s="10">
        <f>C7+C8-C11</f>
        <v>0</v>
      </c>
      <c r="D14" s="27">
        <f>D7+D8-D11</f>
        <v>0</v>
      </c>
      <c r="E14" s="27">
        <f>E7+E8-E11</f>
        <v>0</v>
      </c>
      <c r="F14" s="27">
        <f>F7+F8-F11</f>
        <v>0</v>
      </c>
      <c r="G14" s="27">
        <f>G7+G8-G11</f>
        <v>0</v>
      </c>
      <c r="H14" s="28">
        <f t="shared" si="0"/>
        <v>0</v>
      </c>
    </row>
    <row r="17" spans="1:8" ht="15" customHeight="1" x14ac:dyDescent="0.25">
      <c r="A17" s="64"/>
      <c r="B17" s="65" t="s">
        <v>176</v>
      </c>
      <c r="C17" s="365">
        <v>45007</v>
      </c>
      <c r="D17" s="366"/>
      <c r="E17" s="366"/>
      <c r="F17" s="80"/>
      <c r="G17" s="379" t="s">
        <v>186</v>
      </c>
      <c r="H17" s="379"/>
    </row>
    <row r="18" spans="1:8" x14ac:dyDescent="0.25">
      <c r="A18" s="64"/>
      <c r="B18" s="95" t="s">
        <v>209</v>
      </c>
      <c r="C18" s="338" t="s">
        <v>211</v>
      </c>
      <c r="D18" s="338"/>
      <c r="E18" s="338"/>
      <c r="F18" s="81"/>
      <c r="G18" s="338" t="s">
        <v>95</v>
      </c>
      <c r="H18" s="338"/>
    </row>
    <row r="19" spans="1:8" x14ac:dyDescent="0.25">
      <c r="A19" s="64"/>
      <c r="B19" s="65"/>
    </row>
    <row r="20" spans="1:8" ht="24.75" customHeight="1" x14ac:dyDescent="0.25">
      <c r="A20" s="339" t="s">
        <v>334</v>
      </c>
      <c r="B20" s="339"/>
    </row>
  </sheetData>
  <mergeCells count="11">
    <mergeCell ref="H4:H5"/>
    <mergeCell ref="A4:A5"/>
    <mergeCell ref="B4:B5"/>
    <mergeCell ref="C4:C5"/>
    <mergeCell ref="D4:D5"/>
    <mergeCell ref="E4:G4"/>
    <mergeCell ref="G17:H17"/>
    <mergeCell ref="G18:H18"/>
    <mergeCell ref="C17:E17"/>
    <mergeCell ref="C18:E18"/>
    <mergeCell ref="A20:B20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zoomScaleNormal="100" workbookViewId="0">
      <selection activeCell="D20" sqref="D20:F20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416" t="s">
        <v>348</v>
      </c>
      <c r="B2" s="416"/>
      <c r="C2" s="416"/>
      <c r="D2" s="416"/>
      <c r="E2" s="416"/>
      <c r="F2" s="416"/>
      <c r="G2" s="416"/>
      <c r="H2" s="416"/>
      <c r="I2" s="416"/>
      <c r="J2" s="416"/>
    </row>
    <row r="3" spans="1:10" ht="15.75" thickBot="1" x14ac:dyDescent="0.3"/>
    <row r="4" spans="1:10" ht="15" customHeight="1" x14ac:dyDescent="0.25">
      <c r="A4" s="427" t="s">
        <v>0</v>
      </c>
      <c r="B4" s="374" t="s">
        <v>351</v>
      </c>
      <c r="C4" s="417" t="s">
        <v>1</v>
      </c>
      <c r="D4" s="418"/>
      <c r="E4" s="418"/>
      <c r="F4" s="418"/>
      <c r="G4" s="418"/>
      <c r="H4" s="419"/>
      <c r="I4" s="425" t="s">
        <v>2</v>
      </c>
      <c r="J4" s="426"/>
    </row>
    <row r="5" spans="1:10" x14ac:dyDescent="0.25">
      <c r="A5" s="428"/>
      <c r="B5" s="430"/>
      <c r="C5" s="420" t="s">
        <v>242</v>
      </c>
      <c r="D5" s="421"/>
      <c r="E5" s="420" t="s">
        <v>243</v>
      </c>
      <c r="F5" s="421"/>
      <c r="G5" s="420" t="s">
        <v>244</v>
      </c>
      <c r="H5" s="421"/>
      <c r="I5" s="422"/>
      <c r="J5" s="424"/>
    </row>
    <row r="6" spans="1:10" ht="17.25" customHeight="1" x14ac:dyDescent="0.25">
      <c r="A6" s="428"/>
      <c r="B6" s="430"/>
      <c r="C6" s="422" t="s">
        <v>245</v>
      </c>
      <c r="D6" s="423"/>
      <c r="E6" s="423"/>
      <c r="F6" s="423"/>
      <c r="G6" s="423"/>
      <c r="H6" s="423"/>
      <c r="I6" s="423"/>
      <c r="J6" s="424"/>
    </row>
    <row r="7" spans="1:10" ht="54.75" customHeight="1" x14ac:dyDescent="0.25">
      <c r="A7" s="429"/>
      <c r="B7" s="375"/>
      <c r="C7" s="130" t="s">
        <v>300</v>
      </c>
      <c r="D7" s="130" t="s">
        <v>301</v>
      </c>
      <c r="E7" s="130" t="s">
        <v>300</v>
      </c>
      <c r="F7" s="130" t="s">
        <v>301</v>
      </c>
      <c r="G7" s="130" t="s">
        <v>302</v>
      </c>
      <c r="H7" s="130" t="s">
        <v>301</v>
      </c>
      <c r="I7" s="130" t="s">
        <v>303</v>
      </c>
      <c r="J7" s="151" t="s">
        <v>304</v>
      </c>
    </row>
    <row r="8" spans="1:10" x14ac:dyDescent="0.25">
      <c r="A8" s="121">
        <v>1</v>
      </c>
      <c r="B8" s="120">
        <v>2</v>
      </c>
      <c r="C8" s="120">
        <v>3</v>
      </c>
      <c r="D8" s="120">
        <v>4</v>
      </c>
      <c r="E8" s="120">
        <v>5</v>
      </c>
      <c r="F8" s="120">
        <v>6</v>
      </c>
      <c r="G8" s="120">
        <v>7</v>
      </c>
      <c r="H8" s="120">
        <v>8</v>
      </c>
      <c r="I8" s="120">
        <v>9</v>
      </c>
      <c r="J8" s="122">
        <v>10</v>
      </c>
    </row>
    <row r="9" spans="1:10" x14ac:dyDescent="0.25">
      <c r="A9" s="121"/>
      <c r="B9" s="19" t="s">
        <v>333</v>
      </c>
      <c r="C9" s="120"/>
      <c r="D9" s="120"/>
      <c r="E9" s="120"/>
      <c r="F9" s="120"/>
      <c r="G9" s="120"/>
      <c r="H9" s="120"/>
      <c r="I9" s="120"/>
      <c r="J9" s="122"/>
    </row>
    <row r="10" spans="1:10" x14ac:dyDescent="0.25">
      <c r="A10" s="121"/>
      <c r="B10" s="120"/>
      <c r="C10" s="120"/>
      <c r="D10" s="120"/>
      <c r="E10" s="120"/>
      <c r="F10" s="120"/>
      <c r="G10" s="120"/>
      <c r="H10" s="120"/>
      <c r="I10" s="120"/>
      <c r="J10" s="122"/>
    </row>
    <row r="11" spans="1:10" x14ac:dyDescent="0.25">
      <c r="A11" s="121"/>
      <c r="B11" s="120"/>
      <c r="C11" s="120"/>
      <c r="D11" s="120"/>
      <c r="E11" s="120"/>
      <c r="F11" s="120"/>
      <c r="G11" s="120"/>
      <c r="H11" s="120"/>
      <c r="I11" s="120"/>
      <c r="J11" s="122"/>
    </row>
    <row r="12" spans="1:10" x14ac:dyDescent="0.25">
      <c r="A12" s="123"/>
      <c r="B12" s="3"/>
      <c r="C12" s="3"/>
      <c r="D12" s="3"/>
      <c r="E12" s="3"/>
      <c r="F12" s="3"/>
      <c r="G12" s="3"/>
      <c r="H12" s="3"/>
      <c r="I12" s="3"/>
      <c r="J12" s="47"/>
    </row>
    <row r="13" spans="1:10" x14ac:dyDescent="0.25">
      <c r="A13" s="123"/>
      <c r="B13" s="3"/>
      <c r="C13" s="3"/>
      <c r="D13" s="3"/>
      <c r="E13" s="3"/>
      <c r="F13" s="3"/>
      <c r="G13" s="3"/>
      <c r="H13" s="3"/>
      <c r="I13" s="3"/>
      <c r="J13" s="47"/>
    </row>
    <row r="14" spans="1:10" x14ac:dyDescent="0.25">
      <c r="A14" s="123"/>
      <c r="B14" s="3"/>
      <c r="C14" s="3"/>
      <c r="D14" s="3"/>
      <c r="E14" s="3"/>
      <c r="F14" s="3"/>
      <c r="G14" s="3"/>
      <c r="H14" s="3"/>
      <c r="I14" s="3"/>
      <c r="J14" s="47"/>
    </row>
    <row r="15" spans="1:10" x14ac:dyDescent="0.25">
      <c r="A15" s="123"/>
      <c r="B15" s="3"/>
      <c r="C15" s="3"/>
      <c r="D15" s="3"/>
      <c r="E15" s="3"/>
      <c r="F15" s="3"/>
      <c r="G15" s="3"/>
      <c r="H15" s="3"/>
      <c r="I15" s="3"/>
      <c r="J15" s="47"/>
    </row>
    <row r="16" spans="1:10" ht="15.75" thickBot="1" x14ac:dyDescent="0.3">
      <c r="A16" s="124" t="s">
        <v>89</v>
      </c>
      <c r="B16" s="58" t="s">
        <v>233</v>
      </c>
      <c r="C16" s="125">
        <f>C9+C10+C11+C12+C13+C14+C15</f>
        <v>0</v>
      </c>
      <c r="D16" s="125">
        <f t="shared" ref="D16:J16" si="0">D9+D10+D11+D12+D13+D14+D15</f>
        <v>0</v>
      </c>
      <c r="E16" s="125">
        <f t="shared" si="0"/>
        <v>0</v>
      </c>
      <c r="F16" s="125">
        <f t="shared" si="0"/>
        <v>0</v>
      </c>
      <c r="G16" s="125">
        <f t="shared" si="0"/>
        <v>0</v>
      </c>
      <c r="H16" s="125">
        <f t="shared" si="0"/>
        <v>0</v>
      </c>
      <c r="I16" s="125">
        <f t="shared" si="0"/>
        <v>0</v>
      </c>
      <c r="J16" s="126">
        <f t="shared" si="0"/>
        <v>0</v>
      </c>
    </row>
    <row r="18" spans="1:9" x14ac:dyDescent="0.25">
      <c r="B18" s="31"/>
      <c r="C18" s="31"/>
    </row>
    <row r="19" spans="1:9" x14ac:dyDescent="0.25">
      <c r="A19" s="64"/>
      <c r="B19" s="65" t="s">
        <v>176</v>
      </c>
      <c r="C19" s="65"/>
      <c r="D19" s="365">
        <v>45007</v>
      </c>
      <c r="E19" s="366"/>
      <c r="F19" s="366"/>
      <c r="G19" s="80"/>
      <c r="H19" s="80"/>
      <c r="I19" s="98" t="s">
        <v>177</v>
      </c>
    </row>
    <row r="20" spans="1:9" x14ac:dyDescent="0.25">
      <c r="A20" s="64"/>
      <c r="B20" s="68" t="s">
        <v>178</v>
      </c>
      <c r="C20" s="65"/>
      <c r="D20" s="338" t="s">
        <v>93</v>
      </c>
      <c r="E20" s="338"/>
      <c r="F20" s="338"/>
      <c r="G20" s="81"/>
      <c r="H20" s="81"/>
      <c r="I20" s="108" t="s">
        <v>95</v>
      </c>
    </row>
    <row r="21" spans="1:9" x14ac:dyDescent="0.25">
      <c r="A21" s="64"/>
      <c r="B21" s="65"/>
      <c r="C21" s="65"/>
      <c r="D21" s="66"/>
      <c r="E21" s="66"/>
      <c r="F21" s="66"/>
      <c r="G21" s="66"/>
      <c r="H21" s="66"/>
      <c r="I21" s="63"/>
    </row>
    <row r="22" spans="1:9" ht="24" customHeight="1" x14ac:dyDescent="0.25">
      <c r="A22" s="339" t="s">
        <v>334</v>
      </c>
      <c r="B22" s="339"/>
      <c r="C22" s="65"/>
      <c r="D22" s="66"/>
      <c r="E22" s="66"/>
      <c r="F22" s="66"/>
      <c r="G22" s="66"/>
      <c r="H22" s="66"/>
      <c r="I22" s="63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zoomScaleNormal="100" workbookViewId="0">
      <selection activeCell="E35" sqref="E35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9" ht="57.75" customHeight="1" x14ac:dyDescent="0.25">
      <c r="A2" s="431" t="s">
        <v>352</v>
      </c>
      <c r="B2" s="431"/>
      <c r="C2" s="431"/>
      <c r="D2" s="431"/>
      <c r="E2" s="431"/>
    </row>
    <row r="3" spans="1:9" ht="19.5" thickBot="1" x14ac:dyDescent="0.35">
      <c r="B3" s="12"/>
      <c r="F3" s="1"/>
      <c r="G3" s="1"/>
      <c r="H3" s="1"/>
    </row>
    <row r="4" spans="1:9" ht="15" customHeight="1" x14ac:dyDescent="0.25">
      <c r="A4" s="370" t="s">
        <v>86</v>
      </c>
      <c r="B4" s="372" t="s">
        <v>249</v>
      </c>
      <c r="C4" s="432" t="s">
        <v>250</v>
      </c>
      <c r="D4" s="432" t="s">
        <v>251</v>
      </c>
      <c r="E4" s="434" t="s">
        <v>100</v>
      </c>
      <c r="F4" s="1"/>
      <c r="G4" s="1"/>
      <c r="H4" s="1"/>
    </row>
    <row r="5" spans="1:9" ht="34.5" customHeight="1" x14ac:dyDescent="0.25">
      <c r="A5" s="371"/>
      <c r="B5" s="373"/>
      <c r="C5" s="433"/>
      <c r="D5" s="433"/>
      <c r="E5" s="435"/>
      <c r="F5" s="1"/>
      <c r="G5" s="1"/>
      <c r="H5" s="1"/>
      <c r="I5" s="1"/>
    </row>
    <row r="6" spans="1:9" x14ac:dyDescent="0.25">
      <c r="A6" s="110">
        <v>1</v>
      </c>
      <c r="B6" s="130">
        <v>2</v>
      </c>
      <c r="C6" s="130">
        <v>3</v>
      </c>
      <c r="D6" s="106">
        <v>4</v>
      </c>
      <c r="E6" s="111">
        <v>5</v>
      </c>
    </row>
    <row r="7" spans="1:9" x14ac:dyDescent="0.25">
      <c r="A7" s="134" t="s">
        <v>101</v>
      </c>
      <c r="B7" s="19" t="s">
        <v>333</v>
      </c>
      <c r="C7" s="3"/>
      <c r="D7" s="3"/>
      <c r="E7" s="47"/>
    </row>
    <row r="8" spans="1:9" x14ac:dyDescent="0.25">
      <c r="A8" s="134" t="s">
        <v>74</v>
      </c>
      <c r="B8" s="87"/>
      <c r="C8" s="3"/>
      <c r="D8" s="3"/>
      <c r="E8" s="47"/>
    </row>
    <row r="9" spans="1:9" x14ac:dyDescent="0.25">
      <c r="A9" s="134" t="s">
        <v>23</v>
      </c>
      <c r="B9" s="87"/>
      <c r="C9" s="3"/>
      <c r="D9" s="3"/>
      <c r="E9" s="47"/>
    </row>
    <row r="10" spans="1:9" x14ac:dyDescent="0.25">
      <c r="A10" s="134" t="s">
        <v>166</v>
      </c>
      <c r="B10" s="87"/>
      <c r="C10" s="3"/>
      <c r="D10" s="3"/>
      <c r="E10" s="47"/>
    </row>
    <row r="11" spans="1:9" x14ac:dyDescent="0.25">
      <c r="A11" s="134" t="s">
        <v>252</v>
      </c>
      <c r="B11" s="87"/>
      <c r="C11" s="3"/>
      <c r="D11" s="3"/>
      <c r="E11" s="47"/>
    </row>
    <row r="12" spans="1:9" x14ac:dyDescent="0.25">
      <c r="A12" s="134" t="s">
        <v>253</v>
      </c>
      <c r="B12" s="87"/>
      <c r="C12" s="3"/>
      <c r="D12" s="3"/>
      <c r="E12" s="47"/>
    </row>
    <row r="13" spans="1:9" x14ac:dyDescent="0.25">
      <c r="A13" s="134" t="s">
        <v>254</v>
      </c>
      <c r="B13" s="87"/>
      <c r="C13" s="3"/>
      <c r="D13" s="3"/>
      <c r="E13" s="47"/>
    </row>
    <row r="14" spans="1:9" ht="15.75" thickBot="1" x14ac:dyDescent="0.3">
      <c r="A14" s="134"/>
      <c r="B14" s="88"/>
      <c r="C14" s="89"/>
      <c r="D14" s="89"/>
      <c r="E14" s="90"/>
    </row>
    <row r="15" spans="1:9" ht="15.75" thickBot="1" x14ac:dyDescent="0.3">
      <c r="A15" s="91" t="s">
        <v>207</v>
      </c>
      <c r="B15" s="131" t="s">
        <v>233</v>
      </c>
      <c r="C15" s="132">
        <f>C7+C8+C9+C10+C11+C12+C13+C14</f>
        <v>0</v>
      </c>
      <c r="D15" s="133" t="s">
        <v>207</v>
      </c>
      <c r="E15" s="135">
        <f t="shared" ref="E15" si="0">E7+E8+E9+E10+E11+E12+E13+E14</f>
        <v>0</v>
      </c>
    </row>
    <row r="17" spans="1:5" x14ac:dyDescent="0.25">
      <c r="B17" s="13"/>
    </row>
    <row r="18" spans="1:5" ht="15" customHeight="1" x14ac:dyDescent="0.25">
      <c r="A18" s="64"/>
      <c r="B18" s="65" t="s">
        <v>176</v>
      </c>
      <c r="C18" s="365">
        <v>45007</v>
      </c>
      <c r="D18" s="366"/>
      <c r="E18" s="118" t="s">
        <v>248</v>
      </c>
    </row>
    <row r="19" spans="1:5" x14ac:dyDescent="0.25">
      <c r="A19" s="64"/>
      <c r="B19" s="95" t="s">
        <v>209</v>
      </c>
      <c r="C19" s="338" t="s">
        <v>211</v>
      </c>
      <c r="D19" s="338"/>
      <c r="E19" s="119" t="s">
        <v>95</v>
      </c>
    </row>
    <row r="20" spans="1:5" x14ac:dyDescent="0.25">
      <c r="A20" s="64"/>
      <c r="B20" s="65"/>
    </row>
    <row r="21" spans="1:5" x14ac:dyDescent="0.25">
      <c r="A21" s="378" t="s">
        <v>334</v>
      </c>
      <c r="B21" s="378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2"/>
  <sheetViews>
    <sheetView tabSelected="1" zoomScaleNormal="100" workbookViewId="0">
      <selection activeCell="C22" sqref="C22"/>
    </sheetView>
  </sheetViews>
  <sheetFormatPr defaultRowHeight="15" x14ac:dyDescent="0.25"/>
  <cols>
    <col min="1" max="1" width="6" customWidth="1"/>
    <col min="2" max="2" width="39.28515625" customWidth="1"/>
    <col min="3" max="3" width="23.42578125" customWidth="1"/>
    <col min="4" max="4" width="32.140625" customWidth="1"/>
    <col min="5" max="5" width="24.28515625" customWidth="1"/>
  </cols>
  <sheetData>
    <row r="3" spans="1:5" ht="18.75" x14ac:dyDescent="0.3">
      <c r="A3" s="436" t="s">
        <v>349</v>
      </c>
      <c r="B3" s="436"/>
      <c r="C3" s="436"/>
      <c r="D3" s="436"/>
      <c r="E3" s="436"/>
    </row>
    <row r="4" spans="1:5" ht="19.5" thickBot="1" x14ac:dyDescent="0.35">
      <c r="B4" s="12"/>
    </row>
    <row r="5" spans="1:5" x14ac:dyDescent="0.25">
      <c r="A5" s="370" t="s">
        <v>86</v>
      </c>
      <c r="B5" s="372" t="s">
        <v>255</v>
      </c>
      <c r="C5" s="432" t="s">
        <v>256</v>
      </c>
      <c r="D5" s="432" t="s">
        <v>257</v>
      </c>
      <c r="E5" s="434" t="s">
        <v>100</v>
      </c>
    </row>
    <row r="6" spans="1:5" ht="48.75" customHeight="1" x14ac:dyDescent="0.25">
      <c r="A6" s="371"/>
      <c r="B6" s="373"/>
      <c r="C6" s="433"/>
      <c r="D6" s="433"/>
      <c r="E6" s="435"/>
    </row>
    <row r="7" spans="1:5" x14ac:dyDescent="0.25">
      <c r="A7" s="110">
        <v>1</v>
      </c>
      <c r="B7" s="130">
        <v>2</v>
      </c>
      <c r="C7" s="130">
        <v>3</v>
      </c>
      <c r="D7" s="106">
        <v>4</v>
      </c>
      <c r="E7" s="111">
        <v>5</v>
      </c>
    </row>
    <row r="8" spans="1:5" x14ac:dyDescent="0.25">
      <c r="A8" s="134" t="s">
        <v>101</v>
      </c>
      <c r="B8" s="19" t="s">
        <v>333</v>
      </c>
      <c r="C8" s="3"/>
      <c r="D8" s="3"/>
      <c r="E8" s="47"/>
    </row>
    <row r="9" spans="1:5" x14ac:dyDescent="0.25">
      <c r="A9" s="134" t="s">
        <v>74</v>
      </c>
      <c r="B9" s="87"/>
      <c r="C9" s="3"/>
      <c r="D9" s="3"/>
      <c r="E9" s="47"/>
    </row>
    <row r="10" spans="1:5" x14ac:dyDescent="0.25">
      <c r="A10" s="134" t="s">
        <v>23</v>
      </c>
      <c r="B10" s="87"/>
      <c r="C10" s="3"/>
      <c r="D10" s="3"/>
      <c r="E10" s="47"/>
    </row>
    <row r="11" spans="1:5" x14ac:dyDescent="0.25">
      <c r="A11" s="134" t="s">
        <v>166</v>
      </c>
      <c r="B11" s="87"/>
      <c r="C11" s="3"/>
      <c r="D11" s="3"/>
      <c r="E11" s="47"/>
    </row>
    <row r="12" spans="1:5" x14ac:dyDescent="0.25">
      <c r="A12" s="134" t="s">
        <v>252</v>
      </c>
      <c r="B12" s="87"/>
      <c r="C12" s="3"/>
      <c r="D12" s="3"/>
      <c r="E12" s="47"/>
    </row>
    <row r="13" spans="1:5" x14ac:dyDescent="0.25">
      <c r="A13" s="134" t="s">
        <v>253</v>
      </c>
      <c r="B13" s="87"/>
      <c r="C13" s="3"/>
      <c r="D13" s="3"/>
      <c r="E13" s="47"/>
    </row>
    <row r="14" spans="1:5" x14ac:dyDescent="0.25">
      <c r="A14" s="134" t="s">
        <v>254</v>
      </c>
      <c r="B14" s="87"/>
      <c r="C14" s="3"/>
      <c r="D14" s="3"/>
      <c r="E14" s="47"/>
    </row>
    <row r="15" spans="1:5" ht="15.75" thickBot="1" x14ac:dyDescent="0.3">
      <c r="A15" s="134"/>
      <c r="B15" s="88"/>
      <c r="C15" s="89"/>
      <c r="D15" s="89"/>
      <c r="E15" s="90"/>
    </row>
    <row r="16" spans="1:5" ht="30.75" customHeight="1" thickBot="1" x14ac:dyDescent="0.3">
      <c r="A16" s="91" t="s">
        <v>207</v>
      </c>
      <c r="B16" s="139" t="s">
        <v>233</v>
      </c>
      <c r="C16" s="141">
        <f>C8+C9+C10+C11+C12+C13+C14+C15</f>
        <v>0</v>
      </c>
      <c r="D16" s="140" t="s">
        <v>207</v>
      </c>
      <c r="E16" s="142">
        <f t="shared" ref="E16" si="0">E8+E9+E10+E11+E12+E13+E14+E15</f>
        <v>0</v>
      </c>
    </row>
    <row r="18" spans="1:5" x14ac:dyDescent="0.25">
      <c r="B18" s="13"/>
    </row>
    <row r="19" spans="1:5" x14ac:dyDescent="0.25">
      <c r="A19" s="64"/>
      <c r="B19" s="65" t="s">
        <v>176</v>
      </c>
      <c r="C19" s="365">
        <v>45007</v>
      </c>
      <c r="D19" s="366"/>
      <c r="E19" s="118" t="s">
        <v>272</v>
      </c>
    </row>
    <row r="20" spans="1:5" x14ac:dyDescent="0.25">
      <c r="A20" s="64"/>
      <c r="B20" s="95" t="s">
        <v>209</v>
      </c>
      <c r="C20" s="338" t="s">
        <v>370</v>
      </c>
      <c r="D20" s="338"/>
      <c r="E20" s="119" t="s">
        <v>95</v>
      </c>
    </row>
    <row r="21" spans="1:5" x14ac:dyDescent="0.25">
      <c r="A21" s="64"/>
      <c r="B21" s="65"/>
    </row>
    <row r="22" spans="1:5" x14ac:dyDescent="0.25">
      <c r="A22" s="378" t="s">
        <v>334</v>
      </c>
      <c r="B22" s="378"/>
    </row>
  </sheetData>
  <mergeCells count="9">
    <mergeCell ref="C19:D19"/>
    <mergeCell ref="C20:D20"/>
    <mergeCell ref="A22:B22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1"/>
  <sheetViews>
    <sheetView topLeftCell="A4" zoomScaleNormal="100" workbookViewId="0">
      <selection activeCell="C22" sqref="C22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405" t="s">
        <v>258</v>
      </c>
      <c r="B2" s="405"/>
      <c r="C2" s="405"/>
      <c r="D2" s="405"/>
    </row>
    <row r="4" spans="1:4" ht="32.25" customHeight="1" x14ac:dyDescent="0.25">
      <c r="A4" s="403" t="s">
        <v>0</v>
      </c>
      <c r="B4" s="401" t="s">
        <v>263</v>
      </c>
      <c r="C4" s="437" t="s">
        <v>259</v>
      </c>
      <c r="D4" s="437"/>
    </row>
    <row r="5" spans="1:4" ht="31.5" customHeight="1" x14ac:dyDescent="0.25">
      <c r="A5" s="403"/>
      <c r="B5" s="401"/>
      <c r="C5" s="129" t="s">
        <v>260</v>
      </c>
      <c r="D5" s="129" t="s">
        <v>261</v>
      </c>
    </row>
    <row r="6" spans="1:4" x14ac:dyDescent="0.25">
      <c r="A6" s="146" t="s">
        <v>6</v>
      </c>
      <c r="B6" s="146" t="s">
        <v>262</v>
      </c>
      <c r="C6" s="3"/>
      <c r="D6" s="3"/>
    </row>
    <row r="7" spans="1:4" x14ac:dyDescent="0.25">
      <c r="A7" s="3" t="s">
        <v>7</v>
      </c>
      <c r="B7" s="3"/>
      <c r="C7" s="3"/>
      <c r="D7" s="3"/>
    </row>
    <row r="8" spans="1:4" x14ac:dyDescent="0.25">
      <c r="A8" s="3" t="s">
        <v>10</v>
      </c>
      <c r="B8" s="3"/>
      <c r="C8" s="3"/>
      <c r="D8" s="3"/>
    </row>
    <row r="9" spans="1:4" x14ac:dyDescent="0.25">
      <c r="A9" s="3" t="s">
        <v>266</v>
      </c>
      <c r="B9" s="3"/>
      <c r="C9" s="3"/>
      <c r="D9" s="3"/>
    </row>
    <row r="10" spans="1:4" x14ac:dyDescent="0.25">
      <c r="A10" s="3"/>
      <c r="B10" s="144" t="s">
        <v>264</v>
      </c>
      <c r="C10" s="145">
        <f>C7+C8+C9</f>
        <v>0</v>
      </c>
      <c r="D10" s="145">
        <f>D7+D8+D9</f>
        <v>0</v>
      </c>
    </row>
    <row r="11" spans="1:4" x14ac:dyDescent="0.25">
      <c r="A11" s="146" t="s">
        <v>74</v>
      </c>
      <c r="B11" s="146" t="s">
        <v>265</v>
      </c>
      <c r="C11" s="3"/>
      <c r="D11" s="3"/>
    </row>
    <row r="12" spans="1:4" x14ac:dyDescent="0.25">
      <c r="A12" s="3" t="s">
        <v>159</v>
      </c>
      <c r="B12" s="3"/>
      <c r="C12" s="3"/>
      <c r="D12" s="3"/>
    </row>
    <row r="13" spans="1:4" x14ac:dyDescent="0.25">
      <c r="A13" s="3" t="s">
        <v>162</v>
      </c>
      <c r="B13" s="3"/>
      <c r="C13" s="3"/>
      <c r="D13" s="3"/>
    </row>
    <row r="14" spans="1:4" x14ac:dyDescent="0.25">
      <c r="A14" s="3" t="s">
        <v>266</v>
      </c>
      <c r="B14" s="3"/>
      <c r="C14" s="3"/>
      <c r="D14" s="3"/>
    </row>
    <row r="15" spans="1:4" x14ac:dyDescent="0.25">
      <c r="A15" s="3"/>
      <c r="B15" s="144" t="s">
        <v>267</v>
      </c>
      <c r="C15" s="145">
        <f>C12+C13+C14</f>
        <v>0</v>
      </c>
      <c r="D15" s="145">
        <f>D12+D13+D14</f>
        <v>0</v>
      </c>
    </row>
    <row r="16" spans="1:4" x14ac:dyDescent="0.25">
      <c r="A16" s="146" t="s">
        <v>83</v>
      </c>
      <c r="B16" s="146" t="s">
        <v>268</v>
      </c>
      <c r="C16" s="143"/>
      <c r="D16" s="143"/>
    </row>
    <row r="17" spans="1:5" x14ac:dyDescent="0.25">
      <c r="A17" s="3" t="s">
        <v>229</v>
      </c>
      <c r="B17" s="3"/>
      <c r="C17" s="143"/>
      <c r="D17" s="143"/>
    </row>
    <row r="18" spans="1:5" x14ac:dyDescent="0.25">
      <c r="A18" s="3" t="s">
        <v>230</v>
      </c>
      <c r="B18" s="3"/>
      <c r="C18" s="143"/>
      <c r="D18" s="143"/>
    </row>
    <row r="19" spans="1:5" x14ac:dyDescent="0.25">
      <c r="A19" s="3" t="s">
        <v>266</v>
      </c>
      <c r="B19" s="3"/>
      <c r="C19" s="143"/>
      <c r="D19" s="143"/>
    </row>
    <row r="20" spans="1:5" x14ac:dyDescent="0.25">
      <c r="A20" s="3"/>
      <c r="B20" s="144" t="s">
        <v>269</v>
      </c>
      <c r="C20" s="145">
        <f>C17+C18+C19</f>
        <v>0</v>
      </c>
      <c r="D20" s="145">
        <f>D17+D18+D19</f>
        <v>0</v>
      </c>
    </row>
    <row r="21" spans="1:5" x14ac:dyDescent="0.25">
      <c r="A21" s="146" t="s">
        <v>16</v>
      </c>
      <c r="B21" s="146" t="s">
        <v>271</v>
      </c>
      <c r="C21" s="206"/>
      <c r="D21" s="206"/>
    </row>
    <row r="22" spans="1:5" x14ac:dyDescent="0.25">
      <c r="A22" s="3" t="s">
        <v>231</v>
      </c>
      <c r="B22" s="3" t="s">
        <v>364</v>
      </c>
      <c r="C22" s="206">
        <v>9307066.089999998</v>
      </c>
      <c r="D22" s="300">
        <v>6389118.1399999997</v>
      </c>
    </row>
    <row r="23" spans="1:5" x14ac:dyDescent="0.25">
      <c r="A23" s="3" t="s">
        <v>232</v>
      </c>
      <c r="B23" s="3"/>
      <c r="C23" s="206"/>
      <c r="D23" s="206"/>
    </row>
    <row r="24" spans="1:5" x14ac:dyDescent="0.25">
      <c r="A24" s="3" t="s">
        <v>266</v>
      </c>
      <c r="B24" s="3"/>
      <c r="C24" s="206"/>
      <c r="D24" s="206"/>
    </row>
    <row r="25" spans="1:5" x14ac:dyDescent="0.25">
      <c r="A25" s="3"/>
      <c r="B25" s="144" t="s">
        <v>270</v>
      </c>
      <c r="C25" s="239">
        <f>SUM(C21:C24)</f>
        <v>9307066.089999998</v>
      </c>
      <c r="D25" s="239">
        <f>SUM(D21:D24)</f>
        <v>6389118.1399999997</v>
      </c>
    </row>
    <row r="28" spans="1:5" ht="18" customHeight="1" x14ac:dyDescent="0.25">
      <c r="A28" s="64"/>
      <c r="B28" s="297">
        <v>45007</v>
      </c>
      <c r="C28" s="147"/>
      <c r="D28" s="148" t="s">
        <v>210</v>
      </c>
      <c r="E28" s="127"/>
    </row>
    <row r="29" spans="1:5" x14ac:dyDescent="0.25">
      <c r="A29" s="64"/>
      <c r="B29" s="95" t="s">
        <v>273</v>
      </c>
      <c r="C29" s="81"/>
      <c r="D29" s="128" t="s">
        <v>95</v>
      </c>
      <c r="E29" s="128"/>
    </row>
    <row r="30" spans="1:5" x14ac:dyDescent="0.25">
      <c r="A30" s="64"/>
      <c r="B30" s="65"/>
    </row>
    <row r="31" spans="1:5" x14ac:dyDescent="0.25">
      <c r="A31" s="378" t="s">
        <v>334</v>
      </c>
      <c r="B31" s="378"/>
    </row>
  </sheetData>
  <mergeCells count="5">
    <mergeCell ref="A31:B31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zoomScaleNormal="100" workbookViewId="0">
      <selection activeCell="B27" sqref="B27"/>
    </sheetView>
  </sheetViews>
  <sheetFormatPr defaultRowHeight="15" x14ac:dyDescent="0.25"/>
  <cols>
    <col min="1" max="1" width="4.85546875" customWidth="1"/>
    <col min="2" max="2" width="28.140625" customWidth="1"/>
    <col min="3" max="6" width="20.140625" customWidth="1"/>
  </cols>
  <sheetData>
    <row r="2" spans="1:6" ht="30" customHeight="1" x14ac:dyDescent="0.25">
      <c r="A2" s="405" t="s">
        <v>359</v>
      </c>
      <c r="B2" s="405"/>
      <c r="C2" s="405"/>
      <c r="D2" s="405"/>
      <c r="E2" s="405"/>
      <c r="F2" s="405"/>
    </row>
    <row r="3" spans="1:6" ht="15.75" thickBot="1" x14ac:dyDescent="0.3"/>
    <row r="4" spans="1:6" ht="28.5" customHeight="1" x14ac:dyDescent="0.25">
      <c r="A4" s="427" t="s">
        <v>0</v>
      </c>
      <c r="B4" s="374" t="s">
        <v>337</v>
      </c>
      <c r="C4" s="438" t="s">
        <v>341</v>
      </c>
      <c r="D4" s="439"/>
      <c r="E4" s="438" t="s">
        <v>274</v>
      </c>
      <c r="F4" s="442"/>
    </row>
    <row r="5" spans="1:6" ht="24.75" customHeight="1" x14ac:dyDescent="0.25">
      <c r="A5" s="428"/>
      <c r="B5" s="430"/>
      <c r="C5" s="440"/>
      <c r="D5" s="441"/>
      <c r="E5" s="440"/>
      <c r="F5" s="443"/>
    </row>
    <row r="6" spans="1:6" ht="29.25" customHeight="1" x14ac:dyDescent="0.25">
      <c r="A6" s="429"/>
      <c r="B6" s="375"/>
      <c r="C6" s="130" t="s">
        <v>246</v>
      </c>
      <c r="D6" s="130" t="s">
        <v>247</v>
      </c>
      <c r="E6" s="130" t="s">
        <v>246</v>
      </c>
      <c r="F6" s="151" t="s">
        <v>247</v>
      </c>
    </row>
    <row r="7" spans="1:6" ht="17.45" customHeight="1" x14ac:dyDescent="0.25">
      <c r="A7" s="121">
        <v>1</v>
      </c>
      <c r="B7" s="120">
        <v>2</v>
      </c>
      <c r="C7" s="120">
        <v>3</v>
      </c>
      <c r="D7" s="120">
        <v>4</v>
      </c>
      <c r="E7" s="120">
        <v>5</v>
      </c>
      <c r="F7" s="122">
        <v>6</v>
      </c>
    </row>
    <row r="8" spans="1:6" ht="21" customHeight="1" x14ac:dyDescent="0.25">
      <c r="A8" s="150" t="s">
        <v>6</v>
      </c>
      <c r="B8" s="311" t="s">
        <v>368</v>
      </c>
      <c r="C8" s="311"/>
      <c r="D8" s="311"/>
      <c r="E8" s="242"/>
      <c r="F8" s="243"/>
    </row>
    <row r="9" spans="1:6" ht="17.45" customHeight="1" x14ac:dyDescent="0.25">
      <c r="A9" s="150" t="s">
        <v>74</v>
      </c>
      <c r="B9" s="240"/>
      <c r="C9" s="242"/>
      <c r="D9" s="242"/>
      <c r="E9" s="242"/>
      <c r="F9" s="243"/>
    </row>
    <row r="10" spans="1:6" ht="17.45" customHeight="1" x14ac:dyDescent="0.25">
      <c r="A10" s="150" t="s">
        <v>83</v>
      </c>
      <c r="B10" s="240"/>
      <c r="C10" s="242"/>
      <c r="D10" s="242"/>
      <c r="E10" s="242"/>
      <c r="F10" s="243"/>
    </row>
    <row r="11" spans="1:6" ht="17.45" customHeight="1" x14ac:dyDescent="0.25">
      <c r="A11" s="150" t="s">
        <v>16</v>
      </c>
      <c r="B11" s="241"/>
      <c r="C11" s="241"/>
      <c r="D11" s="241"/>
      <c r="E11" s="241"/>
      <c r="F11" s="244"/>
    </row>
    <row r="12" spans="1:6" ht="17.45" customHeight="1" x14ac:dyDescent="0.25">
      <c r="A12" s="150" t="s">
        <v>17</v>
      </c>
      <c r="B12" s="241"/>
      <c r="C12" s="241"/>
      <c r="D12" s="241"/>
      <c r="E12" s="241"/>
      <c r="F12" s="244"/>
    </row>
    <row r="13" spans="1:6" ht="17.45" customHeight="1" x14ac:dyDescent="0.25">
      <c r="A13" s="150" t="s">
        <v>275</v>
      </c>
      <c r="B13" s="241"/>
      <c r="C13" s="241"/>
      <c r="D13" s="241"/>
      <c r="E13" s="241"/>
      <c r="F13" s="244"/>
    </row>
    <row r="14" spans="1:6" ht="17.45" customHeight="1" x14ac:dyDescent="0.25">
      <c r="A14" s="150" t="s">
        <v>276</v>
      </c>
      <c r="B14" s="241"/>
      <c r="C14" s="241"/>
      <c r="D14" s="241"/>
      <c r="E14" s="241"/>
      <c r="F14" s="244"/>
    </row>
    <row r="15" spans="1:6" ht="17.45" customHeight="1" thickBot="1" x14ac:dyDescent="0.3">
      <c r="A15" s="124" t="s">
        <v>89</v>
      </c>
      <c r="B15" s="58" t="s">
        <v>233</v>
      </c>
      <c r="C15" s="125">
        <f>C8+C9+C10+C11+C12+C13+C14</f>
        <v>0</v>
      </c>
      <c r="D15" s="125">
        <f t="shared" ref="D15:F15" si="0">D8+D9+D10+D11+D12+D13+D14</f>
        <v>0</v>
      </c>
      <c r="E15" s="125">
        <f t="shared" si="0"/>
        <v>0</v>
      </c>
      <c r="F15" s="126">
        <f t="shared" si="0"/>
        <v>0</v>
      </c>
    </row>
    <row r="17" spans="1:6" x14ac:dyDescent="0.25">
      <c r="B17" s="31"/>
      <c r="C17" s="31"/>
    </row>
    <row r="18" spans="1:6" ht="15" customHeight="1" x14ac:dyDescent="0.25">
      <c r="A18" s="64"/>
      <c r="B18" s="65" t="s">
        <v>176</v>
      </c>
      <c r="C18" s="365">
        <v>45011</v>
      </c>
      <c r="D18" s="366"/>
      <c r="E18" s="379" t="s">
        <v>177</v>
      </c>
      <c r="F18" s="379"/>
    </row>
    <row r="19" spans="1:6" x14ac:dyDescent="0.25">
      <c r="A19" s="64"/>
      <c r="B19" s="68" t="s">
        <v>178</v>
      </c>
      <c r="C19" s="338" t="s">
        <v>93</v>
      </c>
      <c r="D19" s="338"/>
      <c r="E19" s="379" t="s">
        <v>95</v>
      </c>
      <c r="F19" s="379"/>
    </row>
    <row r="20" spans="1:6" x14ac:dyDescent="0.25">
      <c r="A20" s="64"/>
      <c r="B20" s="65"/>
      <c r="C20" s="65"/>
      <c r="D20" s="66"/>
      <c r="E20" s="66"/>
      <c r="F20" s="66"/>
    </row>
    <row r="21" spans="1:6" ht="24" customHeight="1" x14ac:dyDescent="0.25">
      <c r="A21" s="339" t="s">
        <v>334</v>
      </c>
      <c r="B21" s="339"/>
      <c r="C21" s="65"/>
      <c r="D21" s="66"/>
      <c r="E21" s="66"/>
      <c r="F21" s="66"/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1.1023622047244095" right="0.70866141732283472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zoomScaleNormal="100" workbookViewId="0">
      <selection activeCell="C19" sqref="C19"/>
    </sheetView>
  </sheetViews>
  <sheetFormatPr defaultRowHeight="15" x14ac:dyDescent="0.25"/>
  <cols>
    <col min="1" max="1" width="4.5703125" customWidth="1"/>
    <col min="2" max="2" width="33" customWidth="1"/>
    <col min="3" max="3" width="21.42578125" customWidth="1"/>
    <col min="4" max="4" width="23.28515625" customWidth="1"/>
  </cols>
  <sheetData>
    <row r="1" spans="1:5" ht="15.75" x14ac:dyDescent="0.25">
      <c r="A1" s="200" t="s">
        <v>326</v>
      </c>
      <c r="B1" s="200"/>
    </row>
    <row r="2" spans="1:5" x14ac:dyDescent="0.25">
      <c r="A2" s="34" t="s">
        <v>104</v>
      </c>
    </row>
    <row r="4" spans="1:5" x14ac:dyDescent="0.25">
      <c r="A4" s="57" t="s">
        <v>105</v>
      </c>
      <c r="B4" s="57"/>
      <c r="C4" s="57"/>
      <c r="D4" s="57"/>
    </row>
    <row r="6" spans="1:5" ht="25.5" x14ac:dyDescent="0.25">
      <c r="A6" s="35" t="s">
        <v>0</v>
      </c>
      <c r="B6" s="35" t="s">
        <v>106</v>
      </c>
      <c r="C6" s="36" t="s">
        <v>103</v>
      </c>
      <c r="D6" s="36" t="s">
        <v>92</v>
      </c>
    </row>
    <row r="7" spans="1:5" x14ac:dyDescent="0.25">
      <c r="A7" s="37" t="s">
        <v>101</v>
      </c>
      <c r="B7" s="37" t="s">
        <v>107</v>
      </c>
      <c r="C7" s="37" t="s">
        <v>333</v>
      </c>
      <c r="D7" s="37"/>
    </row>
    <row r="8" spans="1:5" x14ac:dyDescent="0.25">
      <c r="A8" s="37" t="s">
        <v>74</v>
      </c>
      <c r="B8" s="37" t="s">
        <v>108</v>
      </c>
      <c r="C8" s="37"/>
      <c r="D8" s="37"/>
    </row>
    <row r="9" spans="1:5" ht="26.25" x14ac:dyDescent="0.25">
      <c r="A9" s="37" t="s">
        <v>23</v>
      </c>
      <c r="B9" s="38" t="s">
        <v>109</v>
      </c>
      <c r="C9" s="37"/>
      <c r="D9" s="37"/>
    </row>
    <row r="10" spans="1:5" x14ac:dyDescent="0.25">
      <c r="A10" s="37" t="s">
        <v>16</v>
      </c>
      <c r="B10" s="37" t="s">
        <v>110</v>
      </c>
      <c r="C10" s="40">
        <f>C11+C12+C13+C14</f>
        <v>0</v>
      </c>
      <c r="D10" s="40">
        <f>D11+D12+D13+D14</f>
        <v>0</v>
      </c>
    </row>
    <row r="11" spans="1:5" x14ac:dyDescent="0.25">
      <c r="A11" s="37"/>
      <c r="B11" s="37" t="s">
        <v>111</v>
      </c>
      <c r="C11" s="40"/>
      <c r="D11" s="40"/>
    </row>
    <row r="12" spans="1:5" x14ac:dyDescent="0.25">
      <c r="A12" s="37"/>
      <c r="B12" s="37"/>
      <c r="C12" s="40"/>
      <c r="D12" s="40"/>
    </row>
    <row r="13" spans="1:5" x14ac:dyDescent="0.25">
      <c r="A13" s="37"/>
      <c r="B13" s="37"/>
      <c r="C13" s="40"/>
      <c r="D13" s="40"/>
      <c r="E13" s="39"/>
    </row>
    <row r="14" spans="1:5" x14ac:dyDescent="0.25">
      <c r="A14" s="37"/>
      <c r="B14" s="37"/>
      <c r="C14" s="40"/>
      <c r="D14" s="40"/>
    </row>
    <row r="15" spans="1:5" x14ac:dyDescent="0.25">
      <c r="A15" s="444" t="s">
        <v>90</v>
      </c>
      <c r="B15" s="445"/>
      <c r="C15" s="40">
        <v>0</v>
      </c>
      <c r="D15" s="40">
        <f>D7+D8+D9+D10</f>
        <v>0</v>
      </c>
    </row>
    <row r="18" spans="1:5" ht="15" customHeight="1" x14ac:dyDescent="0.25">
      <c r="A18" s="64"/>
      <c r="B18" s="65" t="s">
        <v>176</v>
      </c>
      <c r="C18" s="289">
        <v>45007</v>
      </c>
      <c r="D18" s="379" t="s">
        <v>210</v>
      </c>
      <c r="E18" s="379"/>
    </row>
    <row r="19" spans="1:5" x14ac:dyDescent="0.25">
      <c r="A19" s="64"/>
      <c r="B19" s="68" t="s">
        <v>178</v>
      </c>
      <c r="C19" s="81"/>
      <c r="D19" s="334" t="s">
        <v>95</v>
      </c>
      <c r="E19" s="334"/>
    </row>
  </sheetData>
  <mergeCells count="3">
    <mergeCell ref="A15:B15"/>
    <mergeCell ref="D18:E18"/>
    <mergeCell ref="D19:E19"/>
  </mergeCells>
  <pageMargins left="1.299212598425197" right="0.70866141732283472" top="1.9291338582677167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zoomScaleNormal="100" workbookViewId="0">
      <selection activeCell="D19" sqref="D19:E19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446" t="s">
        <v>329</v>
      </c>
      <c r="B2" s="446"/>
      <c r="C2" s="446"/>
      <c r="D2" s="446"/>
      <c r="E2" s="446"/>
      <c r="F2" s="446"/>
    </row>
    <row r="3" spans="1:8" ht="15.75" thickBot="1" x14ac:dyDescent="0.3"/>
    <row r="4" spans="1:8" x14ac:dyDescent="0.25">
      <c r="A4" s="427" t="s">
        <v>0</v>
      </c>
      <c r="B4" s="374" t="s">
        <v>283</v>
      </c>
      <c r="C4" s="380" t="s">
        <v>277</v>
      </c>
      <c r="D4" s="380" t="s">
        <v>278</v>
      </c>
      <c r="E4" s="380" t="s">
        <v>280</v>
      </c>
      <c r="F4" s="380"/>
      <c r="G4" s="380"/>
      <c r="H4" s="393" t="s">
        <v>282</v>
      </c>
    </row>
    <row r="5" spans="1:8" ht="29.25" customHeight="1" x14ac:dyDescent="0.25">
      <c r="A5" s="428"/>
      <c r="B5" s="430"/>
      <c r="C5" s="381"/>
      <c r="D5" s="381"/>
      <c r="E5" s="381"/>
      <c r="F5" s="381"/>
      <c r="G5" s="381"/>
      <c r="H5" s="394"/>
    </row>
    <row r="6" spans="1:8" ht="15" customHeight="1" x14ac:dyDescent="0.25">
      <c r="A6" s="428"/>
      <c r="B6" s="430"/>
      <c r="C6" s="381"/>
      <c r="D6" s="381"/>
      <c r="E6" s="381" t="s">
        <v>238</v>
      </c>
      <c r="F6" s="381" t="s">
        <v>279</v>
      </c>
      <c r="G6" s="381" t="s">
        <v>281</v>
      </c>
      <c r="H6" s="394"/>
    </row>
    <row r="7" spans="1:8" ht="51" customHeight="1" x14ac:dyDescent="0.25">
      <c r="A7" s="429"/>
      <c r="B7" s="375"/>
      <c r="C7" s="381"/>
      <c r="D7" s="381"/>
      <c r="E7" s="381"/>
      <c r="F7" s="381"/>
      <c r="G7" s="381"/>
      <c r="H7" s="394"/>
    </row>
    <row r="8" spans="1:8" x14ac:dyDescent="0.25">
      <c r="A8" s="157">
        <v>1</v>
      </c>
      <c r="B8" s="158">
        <v>2</v>
      </c>
      <c r="C8" s="158">
        <v>3</v>
      </c>
      <c r="D8" s="158">
        <v>4</v>
      </c>
      <c r="E8" s="158">
        <v>5</v>
      </c>
      <c r="F8" s="158">
        <v>6</v>
      </c>
      <c r="G8" s="158">
        <v>7</v>
      </c>
      <c r="H8" s="159">
        <v>8</v>
      </c>
    </row>
    <row r="9" spans="1:8" ht="17.45" customHeight="1" x14ac:dyDescent="0.25">
      <c r="A9" s="121"/>
      <c r="B9" s="149" t="s">
        <v>333</v>
      </c>
      <c r="C9" s="120"/>
      <c r="D9" s="120"/>
      <c r="E9" s="120"/>
      <c r="F9" s="120"/>
      <c r="G9" s="156">
        <f>E9+F9</f>
        <v>0</v>
      </c>
      <c r="H9" s="160">
        <f>C9+D9-G9</f>
        <v>0</v>
      </c>
    </row>
    <row r="10" spans="1:8" ht="17.45" customHeight="1" x14ac:dyDescent="0.25">
      <c r="A10" s="121"/>
      <c r="B10" s="120"/>
      <c r="C10" s="120"/>
      <c r="D10" s="120"/>
      <c r="E10" s="120"/>
      <c r="F10" s="120"/>
      <c r="G10" s="156">
        <f t="shared" ref="G10:G15" si="0">E10+F10</f>
        <v>0</v>
      </c>
      <c r="H10" s="160">
        <f t="shared" ref="H10:H15" si="1">C10+D10-G10</f>
        <v>0</v>
      </c>
    </row>
    <row r="11" spans="1:8" ht="17.45" customHeight="1" x14ac:dyDescent="0.25">
      <c r="A11" s="121"/>
      <c r="B11" s="120"/>
      <c r="C11" s="120"/>
      <c r="D11" s="120"/>
      <c r="E11" s="120"/>
      <c r="F11" s="120"/>
      <c r="G11" s="156">
        <f t="shared" si="0"/>
        <v>0</v>
      </c>
      <c r="H11" s="160">
        <f t="shared" si="1"/>
        <v>0</v>
      </c>
    </row>
    <row r="12" spans="1:8" ht="17.45" customHeight="1" x14ac:dyDescent="0.25">
      <c r="A12" s="123"/>
      <c r="B12" s="3"/>
      <c r="C12" s="3"/>
      <c r="D12" s="3"/>
      <c r="E12" s="3"/>
      <c r="F12" s="3"/>
      <c r="G12" s="156">
        <f t="shared" si="0"/>
        <v>0</v>
      </c>
      <c r="H12" s="160">
        <f t="shared" si="1"/>
        <v>0</v>
      </c>
    </row>
    <row r="13" spans="1:8" ht="17.45" customHeight="1" x14ac:dyDescent="0.25">
      <c r="A13" s="123"/>
      <c r="B13" s="3"/>
      <c r="C13" s="3"/>
      <c r="D13" s="3"/>
      <c r="E13" s="3"/>
      <c r="F13" s="3"/>
      <c r="G13" s="156">
        <f t="shared" si="0"/>
        <v>0</v>
      </c>
      <c r="H13" s="160">
        <f t="shared" si="1"/>
        <v>0</v>
      </c>
    </row>
    <row r="14" spans="1:8" ht="17.45" customHeight="1" x14ac:dyDescent="0.25">
      <c r="A14" s="123"/>
      <c r="B14" s="3"/>
      <c r="C14" s="3"/>
      <c r="D14" s="3"/>
      <c r="E14" s="3"/>
      <c r="F14" s="3"/>
      <c r="G14" s="156">
        <f t="shared" si="0"/>
        <v>0</v>
      </c>
      <c r="H14" s="160">
        <f t="shared" si="1"/>
        <v>0</v>
      </c>
    </row>
    <row r="15" spans="1:8" ht="17.45" customHeight="1" x14ac:dyDescent="0.25">
      <c r="A15" s="123"/>
      <c r="B15" s="3"/>
      <c r="C15" s="3"/>
      <c r="D15" s="3"/>
      <c r="E15" s="3"/>
      <c r="F15" s="3"/>
      <c r="G15" s="156">
        <f t="shared" si="0"/>
        <v>0</v>
      </c>
      <c r="H15" s="160">
        <f t="shared" si="1"/>
        <v>0</v>
      </c>
    </row>
    <row r="16" spans="1:8" s="155" customFormat="1" ht="17.45" customHeight="1" thickBot="1" x14ac:dyDescent="0.3">
      <c r="A16" s="152" t="s">
        <v>89</v>
      </c>
      <c r="B16" s="153" t="s">
        <v>233</v>
      </c>
      <c r="C16" s="154">
        <f>C9+C10+C11+C12+C13+C14+C15</f>
        <v>0</v>
      </c>
      <c r="D16" s="154">
        <f t="shared" ref="D16:H16" si="2">D9+D10+D11+D12+D13+D14+D15</f>
        <v>0</v>
      </c>
      <c r="E16" s="154">
        <f t="shared" si="2"/>
        <v>0</v>
      </c>
      <c r="F16" s="154">
        <f t="shared" si="2"/>
        <v>0</v>
      </c>
      <c r="G16" s="154">
        <f t="shared" si="2"/>
        <v>0</v>
      </c>
      <c r="H16" s="161">
        <f t="shared" si="2"/>
        <v>0</v>
      </c>
    </row>
    <row r="18" spans="1:8" x14ac:dyDescent="0.25">
      <c r="B18" s="31"/>
      <c r="C18" s="31"/>
    </row>
    <row r="19" spans="1:8" ht="15" customHeight="1" x14ac:dyDescent="0.25">
      <c r="A19" s="64"/>
      <c r="B19" s="65" t="s">
        <v>176</v>
      </c>
      <c r="C19" s="65"/>
      <c r="D19" s="365">
        <v>45007</v>
      </c>
      <c r="E19" s="366"/>
      <c r="F19" s="80"/>
      <c r="G19" s="379" t="s">
        <v>210</v>
      </c>
      <c r="H19" s="379"/>
    </row>
    <row r="20" spans="1:8" x14ac:dyDescent="0.25">
      <c r="A20" s="64"/>
      <c r="B20" s="68" t="s">
        <v>178</v>
      </c>
      <c r="C20" s="65"/>
      <c r="D20" s="338" t="s">
        <v>93</v>
      </c>
      <c r="E20" s="338"/>
      <c r="F20" s="81"/>
      <c r="G20" s="334" t="s">
        <v>95</v>
      </c>
      <c r="H20" s="334"/>
    </row>
    <row r="21" spans="1:8" x14ac:dyDescent="0.25">
      <c r="A21" s="64"/>
      <c r="B21" s="65"/>
      <c r="C21" s="65"/>
      <c r="D21" s="66"/>
      <c r="E21" s="66"/>
      <c r="F21" s="66"/>
      <c r="G21" s="66"/>
      <c r="H21" s="66"/>
    </row>
    <row r="22" spans="1:8" ht="21.75" customHeight="1" x14ac:dyDescent="0.25">
      <c r="A22" s="339" t="s">
        <v>335</v>
      </c>
      <c r="B22" s="339"/>
      <c r="C22" s="65"/>
      <c r="D22" s="66"/>
      <c r="E22" s="66"/>
      <c r="F22" s="66"/>
      <c r="G22" s="66"/>
      <c r="H22" s="66"/>
    </row>
  </sheetData>
  <mergeCells count="15">
    <mergeCell ref="A22:B22"/>
    <mergeCell ref="A4:A7"/>
    <mergeCell ref="B4:B7"/>
    <mergeCell ref="D19:E19"/>
    <mergeCell ref="D20:E20"/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Normal="100" workbookViewId="0">
      <selection activeCell="F20" sqref="F20"/>
    </sheetView>
  </sheetViews>
  <sheetFormatPr defaultRowHeight="15" x14ac:dyDescent="0.25"/>
  <cols>
    <col min="1" max="1" width="6" customWidth="1"/>
    <col min="2" max="2" width="25.28515625" customWidth="1"/>
    <col min="3" max="5" width="14.28515625" hidden="1" customWidth="1"/>
    <col min="6" max="6" width="36.28515625" customWidth="1"/>
    <col min="7" max="8" width="14.28515625" customWidth="1"/>
    <col min="9" max="9" width="13.140625" customWidth="1"/>
  </cols>
  <sheetData>
    <row r="1" spans="1:8" ht="53.25" customHeight="1" x14ac:dyDescent="0.25">
      <c r="A1" s="446" t="s">
        <v>330</v>
      </c>
      <c r="B1" s="446"/>
      <c r="C1" s="446"/>
      <c r="D1" s="446"/>
      <c r="E1" s="446"/>
      <c r="F1" s="446"/>
      <c r="G1" s="446"/>
      <c r="H1" s="446"/>
    </row>
    <row r="2" spans="1:8" ht="27.75" customHeight="1" thickBot="1" x14ac:dyDescent="0.3"/>
    <row r="3" spans="1:8" ht="47.25" customHeight="1" x14ac:dyDescent="0.25">
      <c r="A3" s="427" t="s">
        <v>0</v>
      </c>
      <c r="B3" s="374" t="s">
        <v>285</v>
      </c>
      <c r="C3" s="447" t="s">
        <v>290</v>
      </c>
      <c r="D3" s="448"/>
      <c r="E3" s="449"/>
      <c r="F3" s="447" t="s">
        <v>291</v>
      </c>
      <c r="G3" s="448"/>
      <c r="H3" s="450"/>
    </row>
    <row r="4" spans="1:8" x14ac:dyDescent="0.25">
      <c r="A4" s="428"/>
      <c r="B4" s="430"/>
      <c r="C4" s="451" t="s">
        <v>286</v>
      </c>
      <c r="D4" s="452" t="s">
        <v>287</v>
      </c>
      <c r="E4" s="453"/>
      <c r="F4" s="451" t="s">
        <v>286</v>
      </c>
      <c r="G4" s="452" t="s">
        <v>287</v>
      </c>
      <c r="H4" s="454"/>
    </row>
    <row r="5" spans="1:8" ht="24" x14ac:dyDescent="0.25">
      <c r="A5" s="428"/>
      <c r="B5" s="430"/>
      <c r="C5" s="392"/>
      <c r="D5" s="137" t="s">
        <v>288</v>
      </c>
      <c r="E5" s="137" t="s">
        <v>289</v>
      </c>
      <c r="F5" s="392"/>
      <c r="G5" s="137" t="s">
        <v>288</v>
      </c>
      <c r="H5" s="138" t="s">
        <v>289</v>
      </c>
    </row>
    <row r="6" spans="1:8" x14ac:dyDescent="0.25">
      <c r="A6" s="157">
        <v>1</v>
      </c>
      <c r="B6" s="158">
        <v>2</v>
      </c>
      <c r="C6" s="158">
        <v>3</v>
      </c>
      <c r="D6" s="158">
        <v>4</v>
      </c>
      <c r="E6" s="158">
        <v>5</v>
      </c>
      <c r="F6" s="158">
        <v>6</v>
      </c>
      <c r="G6" s="158">
        <v>7</v>
      </c>
      <c r="H6" s="159">
        <v>8</v>
      </c>
    </row>
    <row r="7" spans="1:8" x14ac:dyDescent="0.25">
      <c r="A7" s="121"/>
      <c r="B7" s="149" t="s">
        <v>333</v>
      </c>
      <c r="C7" s="120"/>
      <c r="D7" s="120"/>
      <c r="E7" s="120"/>
      <c r="F7" s="120"/>
      <c r="G7" s="156"/>
      <c r="H7" s="160"/>
    </row>
    <row r="8" spans="1:8" x14ac:dyDescent="0.25">
      <c r="A8" s="121"/>
      <c r="B8" s="120"/>
      <c r="C8" s="120"/>
      <c r="D8" s="120"/>
      <c r="E8" s="120"/>
      <c r="F8" s="120"/>
      <c r="G8" s="156"/>
      <c r="H8" s="160"/>
    </row>
    <row r="9" spans="1:8" x14ac:dyDescent="0.25">
      <c r="A9" s="121"/>
      <c r="B9" s="120"/>
      <c r="C9" s="120"/>
      <c r="D9" s="120"/>
      <c r="E9" s="120"/>
      <c r="F9" s="120"/>
      <c r="G9" s="156"/>
      <c r="H9" s="160"/>
    </row>
    <row r="10" spans="1:8" x14ac:dyDescent="0.25">
      <c r="A10" s="123"/>
      <c r="B10" s="3"/>
      <c r="C10" s="3"/>
      <c r="D10" s="3"/>
      <c r="E10" s="3"/>
      <c r="F10" s="3"/>
      <c r="G10" s="156"/>
      <c r="H10" s="160"/>
    </row>
    <row r="11" spans="1:8" x14ac:dyDescent="0.25">
      <c r="A11" s="123"/>
      <c r="B11" s="3"/>
      <c r="C11" s="3"/>
      <c r="D11" s="3"/>
      <c r="E11" s="3"/>
      <c r="F11" s="3"/>
      <c r="G11" s="156"/>
      <c r="H11" s="160"/>
    </row>
    <row r="12" spans="1:8" x14ac:dyDescent="0.25">
      <c r="A12" s="123"/>
      <c r="B12" s="3"/>
      <c r="C12" s="3"/>
      <c r="D12" s="3"/>
      <c r="E12" s="3"/>
      <c r="F12" s="3"/>
      <c r="G12" s="156"/>
      <c r="H12" s="160"/>
    </row>
    <row r="13" spans="1:8" x14ac:dyDescent="0.25">
      <c r="A13" s="123"/>
      <c r="B13" s="3"/>
      <c r="C13" s="3"/>
      <c r="D13" s="3"/>
      <c r="E13" s="3"/>
      <c r="F13" s="3"/>
      <c r="G13" s="156"/>
      <c r="H13" s="160"/>
    </row>
    <row r="14" spans="1:8" x14ac:dyDescent="0.25">
      <c r="A14" s="123"/>
      <c r="B14" s="3"/>
      <c r="C14" s="3"/>
      <c r="D14" s="3"/>
      <c r="E14" s="3"/>
      <c r="F14" s="3"/>
      <c r="G14" s="156"/>
      <c r="H14" s="160"/>
    </row>
    <row r="15" spans="1:8" x14ac:dyDescent="0.25">
      <c r="A15" s="123"/>
      <c r="B15" s="3"/>
      <c r="C15" s="3"/>
      <c r="D15" s="3"/>
      <c r="E15" s="3"/>
      <c r="F15" s="3"/>
      <c r="G15" s="156"/>
      <c r="H15" s="160"/>
    </row>
    <row r="16" spans="1:8" ht="15.75" thickBot="1" x14ac:dyDescent="0.3">
      <c r="A16" s="152" t="s">
        <v>89</v>
      </c>
      <c r="B16" s="153" t="s">
        <v>233</v>
      </c>
      <c r="C16" s="154">
        <f>C7+C8+C9+C10+C13+C14+C15</f>
        <v>0</v>
      </c>
      <c r="D16" s="154">
        <f t="shared" ref="D16:H16" si="0">D7+D8+D9+D10+D13+D14+D15</f>
        <v>0</v>
      </c>
      <c r="E16" s="154">
        <f t="shared" si="0"/>
        <v>0</v>
      </c>
      <c r="F16" s="154">
        <f t="shared" si="0"/>
        <v>0</v>
      </c>
      <c r="G16" s="154">
        <f t="shared" si="0"/>
        <v>0</v>
      </c>
      <c r="H16" s="161">
        <f t="shared" si="0"/>
        <v>0</v>
      </c>
    </row>
    <row r="18" spans="1:8" x14ac:dyDescent="0.25">
      <c r="B18" s="31"/>
      <c r="C18" s="31"/>
    </row>
    <row r="19" spans="1:8" x14ac:dyDescent="0.25">
      <c r="A19" s="64"/>
      <c r="B19" s="65" t="s">
        <v>176</v>
      </c>
      <c r="C19" s="65"/>
      <c r="D19" s="379" t="s">
        <v>228</v>
      </c>
      <c r="E19" s="379"/>
      <c r="F19" s="301" t="s">
        <v>365</v>
      </c>
      <c r="G19" s="379" t="s">
        <v>210</v>
      </c>
      <c r="H19" s="379"/>
    </row>
    <row r="20" spans="1:8" x14ac:dyDescent="0.25">
      <c r="A20" s="64"/>
      <c r="B20" s="68" t="s">
        <v>178</v>
      </c>
      <c r="C20" s="65"/>
      <c r="D20" s="338" t="s">
        <v>93</v>
      </c>
      <c r="E20" s="338"/>
      <c r="F20" s="304" t="s">
        <v>354</v>
      </c>
      <c r="G20" s="334" t="s">
        <v>95</v>
      </c>
      <c r="H20" s="334"/>
    </row>
    <row r="21" spans="1:8" x14ac:dyDescent="0.25">
      <c r="A21" s="64"/>
      <c r="B21" s="65"/>
      <c r="C21" s="65"/>
      <c r="D21" s="66"/>
      <c r="E21" s="66"/>
      <c r="F21" s="66"/>
      <c r="G21" s="66"/>
      <c r="H21" s="66"/>
    </row>
    <row r="22" spans="1:8" ht="26.25" customHeight="1" x14ac:dyDescent="0.25">
      <c r="A22" s="339" t="s">
        <v>335</v>
      </c>
      <c r="B22" s="339"/>
      <c r="C22" s="65"/>
      <c r="D22" s="66"/>
      <c r="E22" s="66"/>
      <c r="F22" s="66"/>
      <c r="G22" s="66"/>
      <c r="H22" s="66"/>
    </row>
  </sheetData>
  <mergeCells count="14">
    <mergeCell ref="A22:B22"/>
    <mergeCell ref="C3:E3"/>
    <mergeCell ref="F3:H3"/>
    <mergeCell ref="C4:C5"/>
    <mergeCell ref="D4:E4"/>
    <mergeCell ref="F4:F5"/>
    <mergeCell ref="A3:A5"/>
    <mergeCell ref="B3:B5"/>
    <mergeCell ref="G4:H4"/>
    <mergeCell ref="A1:H1"/>
    <mergeCell ref="D19:E19"/>
    <mergeCell ref="G19:H19"/>
    <mergeCell ref="D20:E20"/>
    <mergeCell ref="G20:H20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zoomScaleNormal="100" workbookViewId="0">
      <selection activeCell="L42" sqref="L42"/>
    </sheetView>
  </sheetViews>
  <sheetFormatPr defaultRowHeight="15" x14ac:dyDescent="0.25"/>
  <cols>
    <col min="1" max="1" width="4.42578125" customWidth="1"/>
    <col min="2" max="2" width="62.7109375" customWidth="1"/>
    <col min="3" max="3" width="14.85546875" customWidth="1"/>
    <col min="4" max="4" width="13.85546875" customWidth="1"/>
  </cols>
  <sheetData>
    <row r="1" spans="1:6" x14ac:dyDescent="0.25">
      <c r="A1" s="155" t="s">
        <v>355</v>
      </c>
    </row>
    <row r="2" spans="1:6" ht="28.5" customHeight="1" x14ac:dyDescent="0.25">
      <c r="A2" s="457" t="s">
        <v>356</v>
      </c>
      <c r="B2" s="457"/>
      <c r="C2" s="457"/>
      <c r="D2" s="457"/>
      <c r="E2" s="2"/>
      <c r="F2" s="2"/>
    </row>
    <row r="3" spans="1:6" x14ac:dyDescent="0.25">
      <c r="A3" s="303"/>
      <c r="B3" s="303"/>
      <c r="C3" s="303"/>
      <c r="D3" s="303"/>
    </row>
    <row r="4" spans="1:6" x14ac:dyDescent="0.25">
      <c r="A4" s="44" t="s">
        <v>94</v>
      </c>
      <c r="B4" s="16"/>
      <c r="C4" s="16"/>
      <c r="D4" s="16"/>
    </row>
    <row r="5" spans="1:6" ht="15.75" thickBot="1" x14ac:dyDescent="0.3">
      <c r="A5" s="48"/>
      <c r="B5" s="49"/>
      <c r="C5" s="16"/>
      <c r="D5" s="49"/>
    </row>
    <row r="6" spans="1:6" ht="24" customHeight="1" x14ac:dyDescent="0.25">
      <c r="A6" s="41" t="s">
        <v>0</v>
      </c>
      <c r="B6" s="42" t="s">
        <v>112</v>
      </c>
      <c r="C6" s="50" t="s">
        <v>358</v>
      </c>
      <c r="D6" s="50" t="s">
        <v>366</v>
      </c>
    </row>
    <row r="7" spans="1:6" ht="17.25" customHeight="1" x14ac:dyDescent="0.25">
      <c r="A7" s="6" t="s">
        <v>30</v>
      </c>
      <c r="B7" s="32" t="s">
        <v>113</v>
      </c>
      <c r="C7" s="33"/>
      <c r="D7" s="33"/>
    </row>
    <row r="8" spans="1:6" ht="17.25" customHeight="1" x14ac:dyDescent="0.25">
      <c r="A8" s="6" t="s">
        <v>31</v>
      </c>
      <c r="B8" s="32" t="s">
        <v>114</v>
      </c>
      <c r="C8" s="33"/>
      <c r="D8" s="33"/>
    </row>
    <row r="9" spans="1:6" ht="17.25" customHeight="1" x14ac:dyDescent="0.25">
      <c r="A9" s="6" t="s">
        <v>35</v>
      </c>
      <c r="B9" s="32" t="s">
        <v>115</v>
      </c>
      <c r="C9" s="33"/>
      <c r="D9" s="33"/>
    </row>
    <row r="10" spans="1:6" ht="17.25" customHeight="1" x14ac:dyDescent="0.25">
      <c r="A10" s="6" t="s">
        <v>37</v>
      </c>
      <c r="B10" s="32" t="s">
        <v>116</v>
      </c>
      <c r="C10" s="33"/>
      <c r="D10" s="33"/>
    </row>
    <row r="11" spans="1:6" ht="17.25" customHeight="1" x14ac:dyDescent="0.25">
      <c r="A11" s="6" t="s">
        <v>40</v>
      </c>
      <c r="B11" s="32" t="s">
        <v>117</v>
      </c>
      <c r="C11" s="33"/>
      <c r="D11" s="33"/>
    </row>
    <row r="12" spans="1:6" ht="17.25" customHeight="1" x14ac:dyDescent="0.25">
      <c r="A12" s="6" t="s">
        <v>41</v>
      </c>
      <c r="B12" s="32" t="s">
        <v>118</v>
      </c>
      <c r="C12" s="33"/>
      <c r="D12" s="33"/>
    </row>
    <row r="13" spans="1:6" ht="17.25" customHeight="1" x14ac:dyDescent="0.25">
      <c r="A13" s="6" t="s">
        <v>142</v>
      </c>
      <c r="B13" s="32" t="s">
        <v>119</v>
      </c>
      <c r="C13" s="33">
        <v>21479.02</v>
      </c>
      <c r="D13" s="33">
        <v>8703.9599999999991</v>
      </c>
    </row>
    <row r="14" spans="1:6" ht="17.25" customHeight="1" x14ac:dyDescent="0.25">
      <c r="A14" s="6" t="s">
        <v>143</v>
      </c>
      <c r="B14" s="32" t="s">
        <v>120</v>
      </c>
      <c r="C14" s="33"/>
      <c r="D14" s="33"/>
    </row>
    <row r="15" spans="1:6" ht="17.25" customHeight="1" x14ac:dyDescent="0.25">
      <c r="A15" s="6" t="s">
        <v>144</v>
      </c>
      <c r="B15" s="32" t="s">
        <v>121</v>
      </c>
      <c r="C15" s="33"/>
      <c r="D15" s="33"/>
    </row>
    <row r="16" spans="1:6" ht="17.25" customHeight="1" x14ac:dyDescent="0.25">
      <c r="A16" s="6" t="s">
        <v>145</v>
      </c>
      <c r="B16" s="7" t="s">
        <v>367</v>
      </c>
      <c r="C16" s="33">
        <v>68059.02</v>
      </c>
      <c r="D16" s="33">
        <v>53817.21</v>
      </c>
    </row>
    <row r="17" spans="1:4" ht="17.25" customHeight="1" x14ac:dyDescent="0.25">
      <c r="A17" s="6">
        <v>11</v>
      </c>
      <c r="B17" s="7" t="s">
        <v>369</v>
      </c>
      <c r="C17" s="33"/>
      <c r="D17" s="33">
        <v>4657.3900000000003</v>
      </c>
    </row>
    <row r="18" spans="1:4" ht="15.75" thickBot="1" x14ac:dyDescent="0.3">
      <c r="A18" s="51" t="s">
        <v>102</v>
      </c>
      <c r="B18" s="52"/>
      <c r="C18" s="53">
        <f>SUM(C7:C17)</f>
        <v>89538.040000000008</v>
      </c>
      <c r="D18" s="53">
        <f>SUM(D7:D17)</f>
        <v>67178.559999999998</v>
      </c>
    </row>
    <row r="20" spans="1:4" x14ac:dyDescent="0.25">
      <c r="A20" s="44" t="s">
        <v>96</v>
      </c>
      <c r="B20" s="54"/>
      <c r="C20" s="54"/>
      <c r="D20" s="54"/>
    </row>
    <row r="21" spans="1:4" ht="15.75" thickBot="1" x14ac:dyDescent="0.3">
      <c r="A21" s="55"/>
      <c r="B21" s="49"/>
      <c r="C21" s="16"/>
      <c r="D21" s="16"/>
    </row>
    <row r="22" spans="1:4" ht="24" customHeight="1" x14ac:dyDescent="0.25">
      <c r="A22" s="41" t="s">
        <v>0</v>
      </c>
      <c r="B22" s="42" t="s">
        <v>29</v>
      </c>
      <c r="C22" s="50" t="s">
        <v>358</v>
      </c>
      <c r="D22" s="50" t="s">
        <v>366</v>
      </c>
    </row>
    <row r="23" spans="1:4" ht="27" customHeight="1" x14ac:dyDescent="0.25">
      <c r="A23" s="6" t="s">
        <v>30</v>
      </c>
      <c r="B23" s="32" t="s">
        <v>122</v>
      </c>
      <c r="C23" s="8"/>
      <c r="D23" s="8"/>
    </row>
    <row r="24" spans="1:4" ht="17.25" customHeight="1" x14ac:dyDescent="0.25">
      <c r="A24" s="6" t="s">
        <v>31</v>
      </c>
      <c r="B24" s="32" t="s">
        <v>123</v>
      </c>
      <c r="C24" s="8"/>
      <c r="D24" s="8"/>
    </row>
    <row r="25" spans="1:4" ht="23.25" customHeight="1" x14ac:dyDescent="0.25">
      <c r="A25" s="6" t="s">
        <v>35</v>
      </c>
      <c r="B25" s="32" t="s">
        <v>124</v>
      </c>
      <c r="C25" s="8"/>
      <c r="D25" s="8"/>
    </row>
    <row r="26" spans="1:4" ht="17.25" customHeight="1" x14ac:dyDescent="0.25">
      <c r="A26" s="6" t="s">
        <v>37</v>
      </c>
      <c r="B26" s="32" t="s">
        <v>125</v>
      </c>
      <c r="C26" s="8"/>
      <c r="D26" s="8"/>
    </row>
    <row r="27" spans="1:4" ht="17.25" customHeight="1" x14ac:dyDescent="0.25">
      <c r="A27" s="6" t="s">
        <v>40</v>
      </c>
      <c r="B27" s="32" t="s">
        <v>126</v>
      </c>
      <c r="C27" s="8"/>
      <c r="D27" s="8"/>
    </row>
    <row r="28" spans="1:4" ht="17.25" customHeight="1" x14ac:dyDescent="0.25">
      <c r="A28" s="6" t="s">
        <v>41</v>
      </c>
      <c r="B28" s="32" t="s">
        <v>127</v>
      </c>
      <c r="C28" s="8"/>
      <c r="D28" s="8"/>
    </row>
    <row r="29" spans="1:4" ht="23.25" customHeight="1" x14ac:dyDescent="0.25">
      <c r="A29" s="6" t="s">
        <v>142</v>
      </c>
      <c r="B29" s="32" t="s">
        <v>128</v>
      </c>
      <c r="C29" s="8"/>
      <c r="D29" s="8"/>
    </row>
    <row r="30" spans="1:4" ht="17.25" customHeight="1" x14ac:dyDescent="0.25">
      <c r="A30" s="6" t="s">
        <v>143</v>
      </c>
      <c r="B30" s="32" t="s">
        <v>129</v>
      </c>
      <c r="C30" s="8"/>
      <c r="D30" s="8"/>
    </row>
    <row r="31" spans="1:4" ht="17.25" customHeight="1" x14ac:dyDescent="0.25">
      <c r="A31" s="6" t="s">
        <v>144</v>
      </c>
      <c r="B31" s="32" t="s">
        <v>130</v>
      </c>
      <c r="C31" s="8"/>
      <c r="D31" s="8"/>
    </row>
    <row r="32" spans="1:4" ht="17.25" customHeight="1" x14ac:dyDescent="0.25">
      <c r="A32" s="6" t="s">
        <v>145</v>
      </c>
      <c r="B32" s="32" t="s">
        <v>131</v>
      </c>
      <c r="C32" s="8"/>
      <c r="D32" s="8"/>
    </row>
    <row r="33" spans="1:5" ht="17.25" customHeight="1" x14ac:dyDescent="0.25">
      <c r="A33" s="6" t="s">
        <v>146</v>
      </c>
      <c r="B33" s="32" t="s">
        <v>132</v>
      </c>
      <c r="C33" s="8"/>
      <c r="D33" s="8"/>
    </row>
    <row r="34" spans="1:5" ht="17.25" customHeight="1" x14ac:dyDescent="0.25">
      <c r="A34" s="6" t="s">
        <v>147</v>
      </c>
      <c r="B34" s="32" t="s">
        <v>133</v>
      </c>
      <c r="C34" s="8"/>
      <c r="D34" s="8"/>
    </row>
    <row r="35" spans="1:5" ht="17.25" customHeight="1" x14ac:dyDescent="0.25">
      <c r="A35" s="6" t="s">
        <v>148</v>
      </c>
      <c r="B35" s="32" t="s">
        <v>134</v>
      </c>
      <c r="C35" s="8"/>
      <c r="D35" s="8"/>
    </row>
    <row r="36" spans="1:5" ht="17.25" customHeight="1" x14ac:dyDescent="0.25">
      <c r="A36" s="6" t="s">
        <v>149</v>
      </c>
      <c r="B36" s="32" t="s">
        <v>135</v>
      </c>
      <c r="C36" s="8"/>
      <c r="D36" s="8"/>
    </row>
    <row r="37" spans="1:5" ht="17.25" customHeight="1" x14ac:dyDescent="0.25">
      <c r="A37" s="6" t="s">
        <v>150</v>
      </c>
      <c r="B37" s="32" t="s">
        <v>136</v>
      </c>
      <c r="C37" s="8">
        <v>141322.76999999999</v>
      </c>
      <c r="D37" s="8">
        <v>96985.89</v>
      </c>
    </row>
    <row r="38" spans="1:5" ht="17.25" customHeight="1" x14ac:dyDescent="0.25">
      <c r="A38" s="6" t="s">
        <v>151</v>
      </c>
      <c r="B38" s="32" t="s">
        <v>137</v>
      </c>
      <c r="C38" s="8"/>
      <c r="D38" s="8"/>
    </row>
    <row r="39" spans="1:5" ht="17.25" customHeight="1" x14ac:dyDescent="0.25">
      <c r="A39" s="6" t="s">
        <v>152</v>
      </c>
      <c r="B39" s="32" t="s">
        <v>138</v>
      </c>
      <c r="C39" s="43">
        <v>0</v>
      </c>
      <c r="D39" s="43">
        <f>SUM(D40:D42)</f>
        <v>0</v>
      </c>
    </row>
    <row r="40" spans="1:5" ht="17.25" customHeight="1" x14ac:dyDescent="0.25">
      <c r="A40" s="6" t="s">
        <v>32</v>
      </c>
      <c r="B40" s="199" t="s">
        <v>139</v>
      </c>
      <c r="C40" s="8"/>
      <c r="D40" s="8"/>
    </row>
    <row r="41" spans="1:5" ht="17.25" customHeight="1" x14ac:dyDescent="0.25">
      <c r="A41" s="6" t="s">
        <v>33</v>
      </c>
      <c r="B41" s="199" t="s">
        <v>140</v>
      </c>
      <c r="C41" s="8"/>
      <c r="D41" s="8"/>
    </row>
    <row r="42" spans="1:5" ht="17.25" customHeight="1" x14ac:dyDescent="0.25">
      <c r="A42" s="6" t="s">
        <v>34</v>
      </c>
      <c r="B42" s="199" t="s">
        <v>141</v>
      </c>
      <c r="C42" s="8"/>
      <c r="D42" s="8"/>
    </row>
    <row r="43" spans="1:5" ht="17.25" customHeight="1" thickBot="1" x14ac:dyDescent="0.3">
      <c r="A43" s="51" t="s">
        <v>102</v>
      </c>
      <c r="B43" s="56"/>
      <c r="C43" s="11">
        <f>SUM(C23:C42)</f>
        <v>141322.76999999999</v>
      </c>
      <c r="D43" s="11">
        <f>SUM(D23:D42)</f>
        <v>96985.89</v>
      </c>
    </row>
    <row r="44" spans="1:5" x14ac:dyDescent="0.25">
      <c r="A44" s="295"/>
      <c r="B44" s="295"/>
      <c r="C44" s="63"/>
      <c r="D44" s="63"/>
    </row>
    <row r="45" spans="1:5" x14ac:dyDescent="0.25">
      <c r="A45" s="295"/>
      <c r="B45" s="295"/>
      <c r="C45" s="63"/>
      <c r="D45" s="63"/>
    </row>
    <row r="47" spans="1:5" ht="15" customHeight="1" x14ac:dyDescent="0.25">
      <c r="A47" s="64"/>
      <c r="B47" s="65" t="s">
        <v>176</v>
      </c>
      <c r="D47" s="455" t="s">
        <v>357</v>
      </c>
      <c r="E47" s="455"/>
    </row>
    <row r="48" spans="1:5" x14ac:dyDescent="0.25">
      <c r="A48" s="64"/>
      <c r="B48" s="95" t="s">
        <v>178</v>
      </c>
      <c r="C48" s="81"/>
      <c r="D48" s="456" t="s">
        <v>95</v>
      </c>
      <c r="E48" s="456"/>
    </row>
    <row r="49" spans="2:2" x14ac:dyDescent="0.25">
      <c r="B49" s="302">
        <v>45007</v>
      </c>
    </row>
  </sheetData>
  <mergeCells count="3">
    <mergeCell ref="D47:E47"/>
    <mergeCell ref="D48:E48"/>
    <mergeCell ref="A2:D2"/>
  </mergeCells>
  <pageMargins left="0.70866141732283472" right="0.51181102362204722" top="0.55118110236220474" bottom="0.55118110236220474" header="0.31496062992125984" footer="0.31496062992125984"/>
  <pageSetup paperSize="9" scale="90" orientation="portrait" r:id="rId1"/>
  <colBreaks count="1" manualBreakCount="1">
    <brk id="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Zakresy nazwane</vt:lpstr>
      </vt:variant>
      <vt:variant>
        <vt:i4>1</vt:i4>
      </vt:variant>
    </vt:vector>
  </HeadingPairs>
  <TitlesOfParts>
    <vt:vector size="20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</vt:lpstr>
      <vt:lpstr>Arkusz1</vt:lpstr>
      <vt:lpstr>'Dane  STAROSTWO'!OLE_LINK1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Agnieszka Sprusińska</cp:lastModifiedBy>
  <cp:lastPrinted>2023-03-30T11:07:11Z</cp:lastPrinted>
  <dcterms:created xsi:type="dcterms:W3CDTF">2018-11-06T13:37:29Z</dcterms:created>
  <dcterms:modified xsi:type="dcterms:W3CDTF">2023-04-25T10:58:45Z</dcterms:modified>
</cp:coreProperties>
</file>